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<sst xmlns="http://schemas.openxmlformats.org/spreadsheetml/2006/main" count="1126" uniqueCount="219">
  <si>
    <t>Benämning</t>
  </si>
  <si>
    <t>Kvalitet</t>
  </si>
  <si>
    <t>Längd</t>
  </si>
  <si>
    <t>Netto</t>
  </si>
  <si>
    <t>Spill(%)</t>
  </si>
  <si>
    <t>Brutto</t>
  </si>
  <si>
    <t>Enhet</t>
  </si>
  <si>
    <t>Modul</t>
  </si>
  <si>
    <t>Modul.enh</t>
  </si>
  <si>
    <t>Antal</t>
  </si>
  <si>
    <t>Lev.enh</t>
  </si>
  <si>
    <t>Referens-punkt</t>
  </si>
  <si>
    <t>Byggmax sammanräknat</t>
  </si>
  <si>
    <t>Byggmax</t>
  </si>
  <si>
    <t>Bauhaus sammanräknat</t>
  </si>
  <si>
    <t>Bauhaus</t>
  </si>
  <si>
    <t>Beijer sammanräknat</t>
  </si>
  <si>
    <t>Beijer Bygg</t>
  </si>
  <si>
    <t>ATTEFALLSHUSET 5000x5000 (Snözon 3,5)</t>
  </si>
  <si>
    <t/>
  </si>
  <si>
    <t xml:space="preserve"> </t>
  </si>
  <si>
    <t xml:space="preserve">          </t>
  </si>
  <si>
    <t>Plintgrundläggning, plinthål 800-1200 djupa</t>
  </si>
  <si>
    <t>Form av papprör Ø 200</t>
  </si>
  <si>
    <t xml:space="preserve">st        </t>
  </si>
  <si>
    <t>1 200</t>
  </si>
  <si>
    <t xml:space="preserve">mm        </t>
  </si>
  <si>
    <t>25</t>
  </si>
  <si>
    <t>Armering Ø 16</t>
  </si>
  <si>
    <t>B500BT</t>
  </si>
  <si>
    <t>6 000</t>
  </si>
  <si>
    <t>17</t>
  </si>
  <si>
    <t>Plattjärnsbeslag 5x40x600</t>
  </si>
  <si>
    <t>Vfz</t>
  </si>
  <si>
    <t>1</t>
  </si>
  <si>
    <t>finns ej</t>
  </si>
  <si>
    <t>Schablonpris:</t>
  </si>
  <si>
    <t>90 kr/st</t>
  </si>
  <si>
    <t>Grovbetong K40</t>
  </si>
  <si>
    <t>C32/40</t>
  </si>
  <si>
    <t xml:space="preserve">kg        </t>
  </si>
  <si>
    <t>156</t>
  </si>
  <si>
    <t xml:space="preserve">säck      </t>
  </si>
  <si>
    <t>Grundisoleringspapp b=125, 15 m/rulle</t>
  </si>
  <si>
    <t>YEP 2500</t>
  </si>
  <si>
    <t xml:space="preserve">rle       </t>
  </si>
  <si>
    <t>Golvbjälklag</t>
  </si>
  <si>
    <t>Golvträ 27x95 slätspont</t>
  </si>
  <si>
    <t>Sort G4-2</t>
  </si>
  <si>
    <t>lpm</t>
  </si>
  <si>
    <t>35 kr/lpm</t>
  </si>
  <si>
    <t>Bjälke 45x195</t>
  </si>
  <si>
    <t>C24</t>
  </si>
  <si>
    <t>0</t>
  </si>
  <si>
    <t>m</t>
  </si>
  <si>
    <t>Kortling 45x195</t>
  </si>
  <si>
    <t>2 400</t>
  </si>
  <si>
    <t>Stödregel 45x45</t>
  </si>
  <si>
    <t>3</t>
  </si>
  <si>
    <t>4 500</t>
  </si>
  <si>
    <t>2</t>
  </si>
  <si>
    <t>Golvspånskiva 22 mm</t>
  </si>
  <si>
    <t>Fukttrög P7</t>
  </si>
  <si>
    <t xml:space="preserve">m2        </t>
  </si>
  <si>
    <t>Blindbottenläkt 22x95</t>
  </si>
  <si>
    <t>Impr. NTR/AB</t>
  </si>
  <si>
    <t>4 800</t>
  </si>
  <si>
    <t>48</t>
  </si>
  <si>
    <t>Blindbottenplywood t=9 mm</t>
  </si>
  <si>
    <t>Antimögelbehandlad</t>
  </si>
  <si>
    <t>Vindpapp, 30x1,25 m/rulle</t>
  </si>
  <si>
    <t>Typ AC 350</t>
  </si>
  <si>
    <t>Isolering bjälklagsskiva t=195 mm</t>
  </si>
  <si>
    <t xml:space="preserve">m²        </t>
  </si>
  <si>
    <t>kvm</t>
  </si>
  <si>
    <t>Ytterväggar</t>
  </si>
  <si>
    <t>Spontad ytterpanel 22x120 gran</t>
  </si>
  <si>
    <t xml:space="preserve">lpm       </t>
  </si>
  <si>
    <t>Spontad ytterpanel 22x120 gran, fallande längder</t>
  </si>
  <si>
    <t>4 200</t>
  </si>
  <si>
    <t>95</t>
  </si>
  <si>
    <t>Spikregel 34x70</t>
  </si>
  <si>
    <t>Finns ej, tar snitt på de andra</t>
  </si>
  <si>
    <t>Plastfolie t=0,2 mm, 2700 mm x 25 m</t>
  </si>
  <si>
    <t>Åldersbeständig</t>
  </si>
  <si>
    <t>Vindduk, 25x2,75 m/rulle</t>
  </si>
  <si>
    <t>Klass W1</t>
  </si>
  <si>
    <t>Reglar 45x120 (syll, hammarband, bärlina mm)</t>
  </si>
  <si>
    <t>C14</t>
  </si>
  <si>
    <t>Isolering regelskiva, t=120</t>
  </si>
  <si>
    <t>0,036 W/mºC</t>
  </si>
  <si>
    <t>5,2</t>
  </si>
  <si>
    <t>Regel 45x145</t>
  </si>
  <si>
    <t>Regel 45x95</t>
  </si>
  <si>
    <t>Konstruktionsplywood 15x900x2500</t>
  </si>
  <si>
    <t>K20/70</t>
  </si>
  <si>
    <t>slutsålt, kan ej se pris</t>
  </si>
  <si>
    <t>Gipsbaserad våtrumsskiva 13x900x2500</t>
  </si>
  <si>
    <t>Våtrum</t>
  </si>
  <si>
    <t>Spontad ytterpanel 22x95, finsågad, fallande längder</t>
  </si>
  <si>
    <t>92</t>
  </si>
  <si>
    <t>S-list, EPDM gummilist, 25 m/rulle</t>
  </si>
  <si>
    <t>EPDM</t>
  </si>
  <si>
    <t>Innerväggar</t>
  </si>
  <si>
    <t>Regel 45x95 (syll, tvärregel mm)</t>
  </si>
  <si>
    <t>Regel 45x70</t>
  </si>
  <si>
    <t>Hammarband 34x95</t>
  </si>
  <si>
    <t xml:space="preserve">Isolering regelskiva t=45 mm </t>
  </si>
  <si>
    <t>12,99</t>
  </si>
  <si>
    <t>K2070</t>
  </si>
  <si>
    <t>Gipsskiva normal 13x900x2200</t>
  </si>
  <si>
    <t>Normal</t>
  </si>
  <si>
    <t>Spontad ytterpanel 22x95, finsågad</t>
  </si>
  <si>
    <t>Loftgolv</t>
  </si>
  <si>
    <t>Limträ 90x405</t>
  </si>
  <si>
    <t>GL30cs</t>
  </si>
  <si>
    <t>6 000</t>
  </si>
  <si>
    <t>mm</t>
  </si>
  <si>
    <t>Spalje</t>
  </si>
  <si>
    <t>Ytterpanel 22x95, finsågad, fallande längder</t>
  </si>
  <si>
    <t>Regel 45x45</t>
  </si>
  <si>
    <t>Loftstege</t>
  </si>
  <si>
    <t>Regel 34x70</t>
  </si>
  <si>
    <t>Tak/isolerat snedtak</t>
  </si>
  <si>
    <t>Vindskivbräda 22x95, finsågad</t>
  </si>
  <si>
    <t>Vindskiveplåt 100</t>
  </si>
  <si>
    <t>HB-polyester</t>
  </si>
  <si>
    <t>8</t>
  </si>
  <si>
    <t>Läkt 22x45</t>
  </si>
  <si>
    <t>Takpapp</t>
  </si>
  <si>
    <t>SBS 4100</t>
  </si>
  <si>
    <t>storlek framgår ej</t>
  </si>
  <si>
    <t>Underlagspapp med klisterkant</t>
  </si>
  <si>
    <t>YAM 2000</t>
  </si>
  <si>
    <t>Underlagsspont 23x95</t>
  </si>
  <si>
    <t>Sort G4-2, centrumbräda</t>
  </si>
  <si>
    <t>Ytterpanelbräda</t>
  </si>
  <si>
    <t>3 600</t>
  </si>
  <si>
    <t>Trekantlist 50x50</t>
  </si>
  <si>
    <t>Luftningsregel 45x45</t>
  </si>
  <si>
    <t>Insektsnät b=300, 10 m/rulle</t>
  </si>
  <si>
    <t>Vindduk</t>
  </si>
  <si>
    <t xml:space="preserve">Takbjälke 45x220 </t>
  </si>
  <si>
    <t>Isolering takstolsskiva t=220</t>
  </si>
  <si>
    <t>Nockbalk Limträbalk 56x270</t>
  </si>
  <si>
    <t>GL28cs</t>
  </si>
  <si>
    <t>Glespanel 28x70</t>
  </si>
  <si>
    <t>Sort G4-3</t>
  </si>
  <si>
    <t>Foglist 8x43, vitmålad</t>
  </si>
  <si>
    <t>Sort A</t>
  </si>
  <si>
    <t>-</t>
  </si>
  <si>
    <t>Takavvattning</t>
  </si>
  <si>
    <t>Takfotsplåt</t>
  </si>
  <si>
    <t>HB-Polyester</t>
  </si>
  <si>
    <t>Hängränna Ø 125</t>
  </si>
  <si>
    <t>Rännskarv Ø 125</t>
  </si>
  <si>
    <t>Ränngavel Ø 125</t>
  </si>
  <si>
    <t>Rännkrok Ø 125</t>
  </si>
  <si>
    <t>Stuprör Ø 87</t>
  </si>
  <si>
    <t>Rörsvep för trävägg Ø 87</t>
  </si>
  <si>
    <t>Rörböj Ø 87</t>
  </si>
  <si>
    <t>Mellanstycke</t>
  </si>
  <si>
    <t>Omvikningskupa Ø 125/87</t>
  </si>
  <si>
    <t>Brunnsutkastare Ø 87</t>
  </si>
  <si>
    <t>Fönster och ytterdörr</t>
  </si>
  <si>
    <t>Ytterdörr 900x2100, med glas</t>
  </si>
  <si>
    <t>Fönster 600x600, öppningsbart, vitmålad</t>
  </si>
  <si>
    <t>3-glas</t>
  </si>
  <si>
    <t>Fönster 1200x1200, öppningsbart</t>
  </si>
  <si>
    <t>Fönster 1800x1800, fast</t>
  </si>
  <si>
    <t>Omfattning, planhyvlad furu 15/16x95</t>
  </si>
  <si>
    <t>Sort G4-1</t>
  </si>
  <si>
    <t>Drevningsremsa 30x100, 9,1 m/rulle</t>
  </si>
  <si>
    <t>Elastisk fogmassa, patron 300 ml</t>
  </si>
  <si>
    <t>Diffusionstät</t>
  </si>
  <si>
    <t>5</t>
  </si>
  <si>
    <t>Bottningslist b=16</t>
  </si>
  <si>
    <t>Gummi</t>
  </si>
  <si>
    <t>50</t>
  </si>
  <si>
    <t>Fönsterbleck b=100</t>
  </si>
  <si>
    <t>2 000</t>
  </si>
  <si>
    <t>Tröskelplåt b=40</t>
  </si>
  <si>
    <t>Innerdörrar</t>
  </si>
  <si>
    <t>Dörrblad 8x20</t>
  </si>
  <si>
    <t>Karm till innerdörr 8x20 M, b=93, inkl. tröskel</t>
  </si>
  <si>
    <t>Salningslist, planhyvlad furu 15x95</t>
  </si>
  <si>
    <t>Karm till innerdörr 8x20 M, b=93 inkl. badrumströskel</t>
  </si>
  <si>
    <t>Invändiga lister</t>
  </si>
  <si>
    <t>Smygbräda av planhyvlad furu 16x70</t>
  </si>
  <si>
    <t>58,76 kr/m</t>
  </si>
  <si>
    <t>Fönsterbräda av planhyvlad furu 15x95</t>
  </si>
  <si>
    <t>Fästmaterial</t>
  </si>
  <si>
    <t>Trälim 0,75 l/flaska</t>
  </si>
  <si>
    <t>Vinkelbeslag med förstärkning 90x90x65</t>
  </si>
  <si>
    <t>Balksko 45x137x70x2,0</t>
  </si>
  <si>
    <t>42</t>
  </si>
  <si>
    <t>Balksko 90x145x85x2,0</t>
  </si>
  <si>
    <t>16</t>
  </si>
  <si>
    <t>Balksko 45x108x70x2,0</t>
  </si>
  <si>
    <t>Balksko 45x96x70x2,0</t>
  </si>
  <si>
    <t>Balksko 45x168x85x2,0</t>
  </si>
  <si>
    <t>Takåsfäste 170</t>
  </si>
  <si>
    <t>Pallbricka av plast 10 mm</t>
  </si>
  <si>
    <t>72</t>
  </si>
  <si>
    <t>Finns bara storpack</t>
  </si>
  <si>
    <t>Tryckfördelningsbricka till karmhylsa, 25 st/frp</t>
  </si>
  <si>
    <t>Nylon</t>
  </si>
  <si>
    <t xml:space="preserve">frp       </t>
  </si>
  <si>
    <t>Karmhylsa 14x38</t>
  </si>
  <si>
    <t>Träskruv till karmhylsa 6x65</t>
  </si>
  <si>
    <t>Täcklock till karmskruv Ø 14, 12 st/frp</t>
  </si>
  <si>
    <t>Plast</t>
  </si>
  <si>
    <t xml:space="preserve">påse      </t>
  </si>
  <si>
    <t>4</t>
  </si>
  <si>
    <t>Tätningstejp för vindduk, 25 m/rulle</t>
  </si>
  <si>
    <t>finns ej rätt storlek</t>
  </si>
  <si>
    <t>Byggfolietejp 50 mm x 25 m</t>
  </si>
  <si>
    <t>Totalt</t>
  </si>
  <si>
    <t>Snittpris bygga attefallshus: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</si>
</sst>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0.0"/>
  </numFmts>
  <fonts count="8">
    <font>
      <sz val="10.0"/>
      <color rgb="FF000000"/>
      <name val="Calibri"/>
      <scheme val="minor"/>
    </font>
    <font>
      <sz val="9.0"/>
      <color rgb="FF000000"/>
      <name val="Verdana"/>
    </font>
    <font>
      <b/>
      <color theme="1"/>
      <name val="Calibri"/>
      <scheme val="minor"/>
    </font>
    <font>
      <b/>
      <sz val="9.0"/>
      <color rgb="FF000000"/>
      <name val="Verdana"/>
    </font>
    <font>
      <b/>
      <sz val="8.0"/>
      <color rgb="FF000000"/>
      <name val="Verdana"/>
    </font>
    <font>
      <sz val="8.0"/>
      <color rgb="FF000000"/>
      <name val="Verdana"/>
    </font>
    <font>
      <color theme="1"/>
      <name val="Calibri"/>
      <scheme val="minor"/>
    </font>
    <font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E8E8E8"/>
        <bgColor rgb="FFE8E8E8"/>
      </patternFill>
    </fill>
    <fill>
      <patternFill patternType="solid">
        <fgColor rgb="FFF3F3F3"/>
        <bgColor rgb="FFF3F3F3"/>
      </patternFill>
    </fill>
    <fill>
      <patternFill patternType="solid">
        <fgColor rgb="FFF5F5DC"/>
        <bgColor rgb="FFF5F5DC"/>
      </patternFill>
    </fill>
    <fill>
      <patternFill patternType="solid">
        <fgColor rgb="FFF0F8FF"/>
        <bgColor rgb="FFF0F8FF"/>
      </patternFill>
    </fill>
  </fills>
  <borders count="3">
    <border/>
    <border>
      <left style="thin">
        <color rgb="FF97999A"/>
      </left>
      <right style="thin">
        <color rgb="FF97999A"/>
      </right>
      <top style="thin">
        <color rgb="FF97999A"/>
      </top>
      <bottom style="thin">
        <color rgb="FF97999A"/>
      </bottom>
    </border>
    <border>
      <left style="thin">
        <color rgb="FF97999A"/>
      </left>
      <right/>
      <top/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shrinkToFit="0" vertical="bottom" wrapText="0"/>
    </xf>
    <xf borderId="1" fillId="2" fontId="1" numFmtId="1" xfId="0" applyAlignment="1" applyBorder="1" applyFont="1" applyNumberFormat="1">
      <alignment horizontal="right" shrinkToFit="0" vertical="bottom" wrapText="0"/>
    </xf>
    <xf borderId="1" fillId="2" fontId="1" numFmtId="0" xfId="0" applyAlignment="1" applyBorder="1" applyFont="1">
      <alignment horizontal="right" shrinkToFit="0" vertical="bottom" wrapText="0"/>
    </xf>
    <xf borderId="1" fillId="2" fontId="1" numFmtId="164" xfId="0" applyAlignment="1" applyBorder="1" applyFont="1" applyNumberFormat="1">
      <alignment horizontal="right" shrinkToFit="0" vertical="bottom" wrapText="0"/>
    </xf>
    <xf borderId="0" fillId="0" fontId="2" numFmtId="0" xfId="0" applyAlignment="1" applyFont="1">
      <alignment horizontal="right" readingOrder="0"/>
    </xf>
    <xf borderId="2" fillId="2" fontId="1" numFmtId="0" xfId="0" applyAlignment="1" applyBorder="1" applyFont="1">
      <alignment horizontal="right" shrinkToFit="0" vertical="bottom" wrapText="0"/>
    </xf>
    <xf borderId="2" fillId="0" fontId="3" numFmtId="0" xfId="0" applyAlignment="1" applyBorder="1" applyFont="1">
      <alignment horizontal="right" readingOrder="0" shrinkToFit="0" vertical="bottom" wrapText="0"/>
    </xf>
    <xf borderId="2" fillId="2" fontId="3" numFmtId="0" xfId="0" applyAlignment="1" applyBorder="1" applyFont="1">
      <alignment horizontal="right" readingOrder="0" shrinkToFit="0" vertical="bottom" wrapText="0"/>
    </xf>
    <xf borderId="1" fillId="3" fontId="4" numFmtId="0" xfId="0" applyAlignment="1" applyBorder="1" applyFill="1" applyFont="1">
      <alignment horizontal="left" shrinkToFit="0" vertical="bottom" wrapText="0"/>
    </xf>
    <xf borderId="1" fillId="3" fontId="5" numFmtId="0" xfId="0" applyAlignment="1" applyBorder="1" applyFont="1">
      <alignment horizontal="left" shrinkToFit="0" vertical="bottom" wrapText="0"/>
    </xf>
    <xf borderId="1" fillId="3" fontId="5" numFmtId="1" xfId="0" applyAlignment="1" applyBorder="1" applyFont="1" applyNumberFormat="1">
      <alignment horizontal="right" shrinkToFit="0" vertical="bottom" wrapText="0"/>
    </xf>
    <xf borderId="1" fillId="3" fontId="5" numFmtId="0" xfId="0" applyAlignment="1" applyBorder="1" applyFont="1">
      <alignment horizontal="right" shrinkToFit="0" vertical="bottom" wrapText="0"/>
    </xf>
    <xf borderId="1" fillId="3" fontId="5" numFmtId="164" xfId="0" applyAlignment="1" applyBorder="1" applyFont="1" applyNumberFormat="1">
      <alignment horizontal="right" shrinkToFit="0" vertical="bottom" wrapText="0"/>
    </xf>
    <xf borderId="1" fillId="3" fontId="5" numFmtId="0" xfId="0" applyAlignment="1" applyBorder="1" applyFont="1">
      <alignment shrinkToFit="0" vertical="bottom" wrapText="0"/>
    </xf>
    <xf borderId="0" fillId="3" fontId="2" numFmtId="0" xfId="0" applyAlignment="1" applyFont="1">
      <alignment horizontal="right"/>
    </xf>
    <xf borderId="0" fillId="3" fontId="6" numFmtId="0" xfId="0" applyAlignment="1" applyFont="1">
      <alignment horizontal="right"/>
    </xf>
    <xf borderId="0" fillId="0" fontId="2" numFmtId="0" xfId="0" applyAlignment="1" applyFont="1">
      <alignment horizontal="right"/>
    </xf>
    <xf borderId="1" fillId="0" fontId="5" numFmtId="0" xfId="0" applyAlignment="1" applyBorder="1" applyFont="1">
      <alignment horizontal="left" shrinkToFit="0" vertical="bottom" wrapText="0"/>
    </xf>
    <xf borderId="1" fillId="0" fontId="5" numFmtId="1" xfId="0" applyAlignment="1" applyBorder="1" applyFont="1" applyNumberFormat="1">
      <alignment horizontal="right" shrinkToFit="0" vertical="bottom" wrapText="0"/>
    </xf>
    <xf borderId="1" fillId="0" fontId="5" numFmtId="0" xfId="0" applyAlignment="1" applyBorder="1" applyFont="1">
      <alignment horizontal="right" shrinkToFit="0" vertical="bottom" wrapText="0"/>
    </xf>
    <xf borderId="1" fillId="4" fontId="5" numFmtId="164" xfId="0" applyAlignment="1" applyBorder="1" applyFill="1" applyFont="1" applyNumberFormat="1">
      <alignment horizontal="right" shrinkToFit="0" vertical="bottom" wrapText="0"/>
    </xf>
    <xf borderId="1" fillId="5" fontId="5" numFmtId="1" xfId="0" applyAlignment="1" applyBorder="1" applyFill="1" applyFont="1" applyNumberFormat="1">
      <alignment horizontal="right" shrinkToFit="0" vertical="bottom" wrapText="0"/>
    </xf>
    <xf borderId="1" fillId="0" fontId="5" numFmtId="0" xfId="0" applyAlignment="1" applyBorder="1" applyFont="1">
      <alignment shrinkToFit="0" vertical="bottom" wrapText="0"/>
    </xf>
    <xf borderId="0" fillId="0" fontId="6" numFmtId="0" xfId="0" applyAlignment="1" applyFont="1">
      <alignment horizontal="right" readingOrder="0"/>
    </xf>
    <xf borderId="0" fillId="0" fontId="6" numFmtId="0" xfId="0" applyAlignment="1" applyFont="1">
      <alignment readingOrder="0"/>
    </xf>
    <xf borderId="1" fillId="5" fontId="5" numFmtId="1" xfId="0" applyAlignment="1" applyBorder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horizontal="left" readingOrder="0" shrinkToFit="0" vertical="bottom" wrapText="0"/>
    </xf>
    <xf borderId="1" fillId="0" fontId="5" numFmtId="1" xfId="0" applyAlignment="1" applyBorder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horizontal="right" readingOrder="0" shrinkToFit="0" vertical="bottom" wrapText="0"/>
    </xf>
    <xf borderId="0" fillId="0" fontId="2" numFmtId="0" xfId="0" applyAlignment="1" applyFont="1">
      <alignment readingOrder="0"/>
    </xf>
    <xf borderId="1" fillId="4" fontId="5" numFmtId="164" xfId="0" applyAlignment="1" applyBorder="1" applyFont="1" applyNumberFormat="1">
      <alignment horizontal="right" readingOrder="0" shrinkToFit="0" vertical="bottom" wrapText="0"/>
    </xf>
    <xf borderId="1" fillId="0" fontId="5" numFmtId="0" xfId="0" applyAlignment="1" applyBorder="1" applyFont="1">
      <alignment readingOrder="0" shrinkToFit="0" vertical="bottom" wrapText="0"/>
    </xf>
    <xf borderId="0" fillId="3" fontId="6" numFmtId="0" xfId="0" applyFont="1"/>
    <xf borderId="0" fillId="0" fontId="7" numFmtId="0" xfId="0" applyAlignment="1" applyFont="1">
      <alignment readingOrder="0" shrinkToFit="0" vertical="bottom" wrapText="1"/>
    </xf>
    <xf borderId="1" fillId="0" fontId="4" numFmtId="0" xfId="0" applyAlignment="1" applyBorder="1" applyFont="1">
      <alignment horizontal="left" shrinkToFit="0" vertical="bottom" wrapText="0"/>
    </xf>
    <xf borderId="0" fillId="0" fontId="6" numFmtId="0" xfId="0" applyAlignment="1" applyFont="1">
      <alignment horizontal="right"/>
    </xf>
    <xf borderId="0" fillId="0" fontId="6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1" width="46.86"/>
    <col customWidth="1" min="2" max="2" width="11.86"/>
    <col customWidth="1" min="3" max="4" width="6.29"/>
    <col customWidth="1" min="5" max="5" width="7.71"/>
    <col customWidth="1" min="6" max="6" width="7.43"/>
    <col customWidth="1" min="7" max="7" width="5.57"/>
    <col customWidth="1" min="8" max="8" width="6.29"/>
    <col customWidth="1" min="9" max="9" width="7.29"/>
    <col customWidth="1" min="10" max="10" width="6.29"/>
    <col customWidth="1" min="11" max="11" width="6.86"/>
    <col customWidth="1" min="12" max="12" width="7.43"/>
    <col customWidth="1" min="13" max="15" width="15.43"/>
    <col customWidth="1" min="16" max="17" width="12.29"/>
    <col customWidth="1" min="18" max="18" width="13.0"/>
    <col customWidth="1" min="19" max="19" width="10.29"/>
    <col customWidth="1" min="20" max="20" width="12.0"/>
    <col customWidth="1" min="21" max="21" width="14.14"/>
    <col customWidth="1" min="22" max="27" width="8.0"/>
  </cols>
  <sheetData>
    <row r="1" ht="13.5" customHeight="1">
      <c r="A1" s="1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1" t="s">
        <v>6</v>
      </c>
      <c r="H1" s="4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5" t="s">
        <v>12</v>
      </c>
      <c r="N1" s="6" t="s">
        <v>13</v>
      </c>
      <c r="O1" s="7" t="s">
        <v>14</v>
      </c>
      <c r="P1" s="6" t="s">
        <v>15</v>
      </c>
      <c r="Q1" s="8" t="s">
        <v>16</v>
      </c>
      <c r="R1" s="6" t="s">
        <v>17</v>
      </c>
    </row>
    <row r="2" ht="13.5" customHeight="1">
      <c r="A2" s="9" t="s">
        <v>18</v>
      </c>
      <c r="B2" s="10" t="s">
        <v>19</v>
      </c>
      <c r="C2" s="11" t="s">
        <v>20</v>
      </c>
      <c r="D2" s="12" t="s">
        <v>20</v>
      </c>
      <c r="E2" s="12" t="s">
        <v>20</v>
      </c>
      <c r="F2" s="12" t="s">
        <v>20</v>
      </c>
      <c r="G2" s="10" t="s">
        <v>21</v>
      </c>
      <c r="H2" s="13" t="s">
        <v>19</v>
      </c>
      <c r="I2" s="10"/>
      <c r="J2" s="11" t="s">
        <v>19</v>
      </c>
      <c r="K2" s="10"/>
      <c r="L2" s="14" t="s">
        <v>19</v>
      </c>
      <c r="M2" s="15"/>
      <c r="N2" s="16"/>
      <c r="O2" s="17"/>
      <c r="P2" s="16"/>
      <c r="Q2" s="15"/>
      <c r="R2" s="16"/>
    </row>
    <row r="3" ht="13.5" customHeight="1">
      <c r="A3" s="9" t="s">
        <v>19</v>
      </c>
      <c r="B3" s="10" t="s">
        <v>19</v>
      </c>
      <c r="C3" s="11" t="s">
        <v>20</v>
      </c>
      <c r="D3" s="12" t="s">
        <v>20</v>
      </c>
      <c r="E3" s="12" t="s">
        <v>20</v>
      </c>
      <c r="F3" s="12" t="s">
        <v>20</v>
      </c>
      <c r="G3" s="10" t="s">
        <v>21</v>
      </c>
      <c r="H3" s="13" t="s">
        <v>19</v>
      </c>
      <c r="I3" s="10"/>
      <c r="J3" s="11" t="s">
        <v>19</v>
      </c>
      <c r="K3" s="10"/>
      <c r="L3" s="14" t="s">
        <v>19</v>
      </c>
      <c r="M3" s="15"/>
      <c r="N3" s="16"/>
      <c r="O3" s="17"/>
      <c r="P3" s="16"/>
      <c r="Q3" s="15"/>
      <c r="R3" s="16"/>
    </row>
    <row r="4" ht="13.5" customHeight="1">
      <c r="A4" s="9" t="s">
        <v>22</v>
      </c>
      <c r="B4" s="10" t="s">
        <v>19</v>
      </c>
      <c r="C4" s="11" t="s">
        <v>20</v>
      </c>
      <c r="D4" s="12" t="s">
        <v>20</v>
      </c>
      <c r="E4" s="12" t="s">
        <v>20</v>
      </c>
      <c r="F4" s="12" t="s">
        <v>20</v>
      </c>
      <c r="G4" s="10" t="s">
        <v>21</v>
      </c>
      <c r="H4" s="13" t="s">
        <v>19</v>
      </c>
      <c r="I4" s="10"/>
      <c r="J4" s="11" t="s">
        <v>19</v>
      </c>
      <c r="K4" s="10"/>
      <c r="L4" s="14" t="s">
        <v>19</v>
      </c>
      <c r="M4" s="15"/>
      <c r="N4" s="16"/>
      <c r="O4" s="17"/>
      <c r="P4" s="16"/>
      <c r="Q4" s="15"/>
      <c r="R4" s="16"/>
    </row>
    <row r="5" ht="13.5" customHeight="1">
      <c r="A5" s="18" t="s">
        <v>23</v>
      </c>
      <c r="B5" s="18" t="s">
        <v>19</v>
      </c>
      <c r="C5" s="19">
        <v>1200.0</v>
      </c>
      <c r="D5" s="20">
        <v>25.0</v>
      </c>
      <c r="E5" s="20">
        <v>0.0</v>
      </c>
      <c r="F5" s="20">
        <v>25.0</v>
      </c>
      <c r="G5" s="18" t="s">
        <v>24</v>
      </c>
      <c r="H5" s="21" t="s">
        <v>25</v>
      </c>
      <c r="I5" s="18" t="s">
        <v>26</v>
      </c>
      <c r="J5" s="22" t="s">
        <v>27</v>
      </c>
      <c r="K5" s="18" t="s">
        <v>24</v>
      </c>
      <c r="L5" s="23" t="s">
        <v>19</v>
      </c>
      <c r="M5" s="5">
        <f t="shared" ref="M5:M6" si="1">J5*N5</f>
        <v>1248.75</v>
      </c>
      <c r="N5" s="24">
        <v>49.95</v>
      </c>
      <c r="O5" s="5">
        <f t="shared" ref="O5:O6" si="2">J5*P5</f>
        <v>1323.75</v>
      </c>
      <c r="P5" s="24">
        <v>52.95</v>
      </c>
      <c r="Q5" s="5">
        <f t="shared" ref="Q5:Q6" si="3">J5*R5</f>
        <v>2070.25</v>
      </c>
      <c r="R5" s="24">
        <v>82.81</v>
      </c>
    </row>
    <row r="6" ht="13.5" customHeight="1">
      <c r="A6" s="18" t="s">
        <v>28</v>
      </c>
      <c r="B6" s="18" t="s">
        <v>29</v>
      </c>
      <c r="C6" s="19">
        <v>2000.0</v>
      </c>
      <c r="D6" s="20">
        <v>50.0</v>
      </c>
      <c r="E6" s="20">
        <v>0.0</v>
      </c>
      <c r="F6" s="20">
        <v>50.0</v>
      </c>
      <c r="G6" s="18" t="s">
        <v>24</v>
      </c>
      <c r="H6" s="21" t="s">
        <v>30</v>
      </c>
      <c r="I6" s="18" t="s">
        <v>26</v>
      </c>
      <c r="J6" s="22" t="s">
        <v>31</v>
      </c>
      <c r="K6" s="18" t="s">
        <v>24</v>
      </c>
      <c r="L6" s="23" t="s">
        <v>19</v>
      </c>
      <c r="M6" s="5">
        <f t="shared" si="1"/>
        <v>1461.15</v>
      </c>
      <c r="N6" s="24">
        <v>85.95</v>
      </c>
      <c r="O6" s="5">
        <f t="shared" si="2"/>
        <v>1529.15</v>
      </c>
      <c r="P6" s="24">
        <v>89.95</v>
      </c>
      <c r="Q6" s="5">
        <f t="shared" si="3"/>
        <v>3179</v>
      </c>
      <c r="R6" s="24">
        <v>187.0</v>
      </c>
    </row>
    <row r="7" ht="13.5" customHeight="1">
      <c r="A7" s="18" t="s">
        <v>32</v>
      </c>
      <c r="B7" s="18" t="s">
        <v>33</v>
      </c>
      <c r="C7" s="19">
        <v>0.0</v>
      </c>
      <c r="D7" s="20">
        <v>25.0</v>
      </c>
      <c r="E7" s="20">
        <v>0.0</v>
      </c>
      <c r="F7" s="20">
        <v>25.0</v>
      </c>
      <c r="G7" s="18" t="s">
        <v>24</v>
      </c>
      <c r="H7" s="21" t="s">
        <v>34</v>
      </c>
      <c r="I7" s="18" t="s">
        <v>24</v>
      </c>
      <c r="J7" s="22" t="s">
        <v>27</v>
      </c>
      <c r="K7" s="18" t="s">
        <v>24</v>
      </c>
      <c r="L7" s="23" t="s">
        <v>19</v>
      </c>
      <c r="M7" s="5">
        <v>2250.0</v>
      </c>
      <c r="N7" s="24" t="s">
        <v>35</v>
      </c>
      <c r="O7" s="5">
        <v>2250.0</v>
      </c>
      <c r="P7" s="24" t="s">
        <v>35</v>
      </c>
      <c r="Q7" s="5">
        <v>2250.0</v>
      </c>
      <c r="R7" s="24" t="s">
        <v>35</v>
      </c>
      <c r="T7" s="25" t="s">
        <v>36</v>
      </c>
      <c r="U7" s="25" t="s">
        <v>37</v>
      </c>
    </row>
    <row r="8" ht="13.5" customHeight="1">
      <c r="A8" s="18" t="s">
        <v>38</v>
      </c>
      <c r="B8" s="18" t="s">
        <v>39</v>
      </c>
      <c r="C8" s="19">
        <v>0.0</v>
      </c>
      <c r="D8" s="20">
        <v>3900.0</v>
      </c>
      <c r="E8" s="20">
        <v>0.0</v>
      </c>
      <c r="F8" s="20">
        <v>3900.0</v>
      </c>
      <c r="G8" s="18" t="s">
        <v>40</v>
      </c>
      <c r="H8" s="21" t="s">
        <v>27</v>
      </c>
      <c r="I8" s="18" t="s">
        <v>40</v>
      </c>
      <c r="J8" s="22" t="s">
        <v>41</v>
      </c>
      <c r="K8" s="18" t="s">
        <v>42</v>
      </c>
      <c r="L8" s="23" t="s">
        <v>19</v>
      </c>
      <c r="M8" s="5">
        <f t="shared" ref="M8:M9" si="4">J8*N8</f>
        <v>9352.2</v>
      </c>
      <c r="N8" s="24">
        <v>59.95</v>
      </c>
      <c r="O8" s="5">
        <f t="shared" ref="O8:O9" si="5">J8*P8</f>
        <v>10132.2</v>
      </c>
      <c r="P8" s="24">
        <v>64.95</v>
      </c>
      <c r="Q8" s="5">
        <f t="shared" ref="Q8:Q9" si="6">J8*R8</f>
        <v>11700</v>
      </c>
      <c r="R8" s="24">
        <v>75.0</v>
      </c>
    </row>
    <row r="9" ht="13.5" customHeight="1">
      <c r="A9" s="18" t="s">
        <v>43</v>
      </c>
      <c r="B9" s="18" t="s">
        <v>44</v>
      </c>
      <c r="C9" s="19">
        <v>0.0</v>
      </c>
      <c r="D9" s="20">
        <v>1.0</v>
      </c>
      <c r="E9" s="20">
        <v>0.0</v>
      </c>
      <c r="F9" s="20">
        <v>1.0</v>
      </c>
      <c r="G9" s="18" t="s">
        <v>45</v>
      </c>
      <c r="H9" s="21" t="s">
        <v>34</v>
      </c>
      <c r="I9" s="18" t="s">
        <v>45</v>
      </c>
      <c r="J9" s="22" t="s">
        <v>34</v>
      </c>
      <c r="K9" s="18" t="s">
        <v>45</v>
      </c>
      <c r="L9" s="23" t="s">
        <v>19</v>
      </c>
      <c r="M9" s="5">
        <f t="shared" si="4"/>
        <v>109</v>
      </c>
      <c r="N9" s="24">
        <v>109.0</v>
      </c>
      <c r="O9" s="5">
        <f t="shared" si="5"/>
        <v>219</v>
      </c>
      <c r="P9" s="24">
        <v>219.0</v>
      </c>
      <c r="Q9" s="5">
        <f t="shared" si="6"/>
        <v>382</v>
      </c>
      <c r="R9" s="24">
        <v>382.0</v>
      </c>
    </row>
    <row r="10" ht="13.5" customHeight="1">
      <c r="A10" s="9" t="s">
        <v>19</v>
      </c>
      <c r="B10" s="10" t="s">
        <v>19</v>
      </c>
      <c r="C10" s="11" t="s">
        <v>20</v>
      </c>
      <c r="D10" s="12" t="s">
        <v>20</v>
      </c>
      <c r="E10" s="12" t="s">
        <v>20</v>
      </c>
      <c r="F10" s="12" t="s">
        <v>20</v>
      </c>
      <c r="G10" s="10" t="s">
        <v>21</v>
      </c>
      <c r="H10" s="13" t="s">
        <v>19</v>
      </c>
      <c r="I10" s="10"/>
      <c r="J10" s="11" t="s">
        <v>19</v>
      </c>
      <c r="K10" s="10"/>
      <c r="L10" s="14" t="s">
        <v>19</v>
      </c>
      <c r="M10" s="16"/>
      <c r="N10" s="16"/>
      <c r="O10" s="16"/>
      <c r="P10" s="16"/>
      <c r="Q10" s="16"/>
      <c r="R10" s="16"/>
    </row>
    <row r="11" ht="13.5" customHeight="1">
      <c r="A11" s="9" t="s">
        <v>46</v>
      </c>
      <c r="B11" s="10" t="s">
        <v>19</v>
      </c>
      <c r="C11" s="11" t="s">
        <v>20</v>
      </c>
      <c r="D11" s="12" t="s">
        <v>20</v>
      </c>
      <c r="E11" s="12" t="s">
        <v>20</v>
      </c>
      <c r="F11" s="12" t="s">
        <v>20</v>
      </c>
      <c r="G11" s="10" t="s">
        <v>21</v>
      </c>
      <c r="H11" s="13" t="s">
        <v>19</v>
      </c>
      <c r="I11" s="10"/>
      <c r="J11" s="11" t="s">
        <v>19</v>
      </c>
      <c r="K11" s="10"/>
      <c r="L11" s="14" t="s">
        <v>19</v>
      </c>
      <c r="M11" s="16"/>
      <c r="N11" s="16"/>
      <c r="O11" s="16"/>
      <c r="P11" s="16"/>
      <c r="Q11" s="16"/>
      <c r="R11" s="16"/>
    </row>
    <row r="12" ht="13.5" customHeight="1">
      <c r="A12" s="18" t="s">
        <v>47</v>
      </c>
      <c r="B12" s="18" t="s">
        <v>48</v>
      </c>
      <c r="C12" s="19"/>
      <c r="D12" s="20"/>
      <c r="E12" s="20"/>
      <c r="F12" s="20"/>
      <c r="G12" s="18"/>
      <c r="H12" s="21"/>
      <c r="I12" s="18"/>
      <c r="J12" s="26">
        <v>278.0</v>
      </c>
      <c r="K12" s="27" t="s">
        <v>49</v>
      </c>
      <c r="L12" s="23" t="s">
        <v>19</v>
      </c>
      <c r="M12" s="5">
        <v>9730.0</v>
      </c>
      <c r="N12" s="24" t="s">
        <v>35</v>
      </c>
      <c r="O12" s="5">
        <v>9730.0</v>
      </c>
      <c r="P12" s="24" t="s">
        <v>35</v>
      </c>
      <c r="Q12" s="5">
        <v>9730.0</v>
      </c>
      <c r="R12" s="24" t="s">
        <v>35</v>
      </c>
      <c r="T12" s="25" t="s">
        <v>36</v>
      </c>
      <c r="U12" s="25" t="s">
        <v>50</v>
      </c>
    </row>
    <row r="13" ht="13.5" customHeight="1">
      <c r="A13" s="27" t="s">
        <v>51</v>
      </c>
      <c r="B13" s="18" t="s">
        <v>52</v>
      </c>
      <c r="C13" s="28">
        <v>110.122</v>
      </c>
      <c r="D13" s="29">
        <v>0.0</v>
      </c>
      <c r="E13" s="20">
        <v>0.0</v>
      </c>
      <c r="F13" s="29">
        <v>0.0</v>
      </c>
      <c r="G13" s="18" t="s">
        <v>24</v>
      </c>
      <c r="H13" s="21" t="s">
        <v>53</v>
      </c>
      <c r="I13" s="18" t="s">
        <v>24</v>
      </c>
      <c r="J13" s="26">
        <v>110.122</v>
      </c>
      <c r="K13" s="27" t="s">
        <v>54</v>
      </c>
      <c r="L13" s="23" t="s">
        <v>19</v>
      </c>
      <c r="M13" s="5">
        <f t="shared" ref="M13:M28" si="7">J13*N13</f>
        <v>6271.4479</v>
      </c>
      <c r="N13" s="24">
        <v>56.95</v>
      </c>
      <c r="O13" s="5">
        <f t="shared" ref="O13:O28" si="8">J13*P13</f>
        <v>7042.3019</v>
      </c>
      <c r="P13" s="24">
        <v>63.95</v>
      </c>
      <c r="Q13" s="5">
        <f t="shared" ref="Q13:Q28" si="9">J13*R13</f>
        <v>7323.113</v>
      </c>
      <c r="R13" s="24">
        <v>66.5</v>
      </c>
    </row>
    <row r="14" ht="13.5" customHeight="1">
      <c r="A14" s="18" t="s">
        <v>55</v>
      </c>
      <c r="B14" s="18" t="s">
        <v>52</v>
      </c>
      <c r="C14" s="19">
        <v>365.0</v>
      </c>
      <c r="D14" s="20">
        <v>2.0</v>
      </c>
      <c r="E14" s="20">
        <v>0.0</v>
      </c>
      <c r="F14" s="20">
        <v>2.0</v>
      </c>
      <c r="G14" s="18" t="s">
        <v>24</v>
      </c>
      <c r="H14" s="21" t="s">
        <v>56</v>
      </c>
      <c r="I14" s="18" t="s">
        <v>26</v>
      </c>
      <c r="J14" s="26">
        <v>2.4</v>
      </c>
      <c r="K14" s="27" t="s">
        <v>54</v>
      </c>
      <c r="L14" s="23" t="s">
        <v>19</v>
      </c>
      <c r="M14" s="5">
        <f t="shared" si="7"/>
        <v>136.68</v>
      </c>
      <c r="N14" s="24">
        <v>56.95</v>
      </c>
      <c r="O14" s="5">
        <f t="shared" si="8"/>
        <v>153.48</v>
      </c>
      <c r="P14" s="24">
        <v>63.95</v>
      </c>
      <c r="Q14" s="5">
        <f t="shared" si="9"/>
        <v>159.6</v>
      </c>
      <c r="R14" s="24">
        <v>66.5</v>
      </c>
    </row>
    <row r="15" ht="13.5" customHeight="1">
      <c r="A15" s="18" t="s">
        <v>55</v>
      </c>
      <c r="B15" s="18" t="s">
        <v>52</v>
      </c>
      <c r="C15" s="19">
        <v>100.0</v>
      </c>
      <c r="D15" s="20">
        <v>16.0</v>
      </c>
      <c r="E15" s="20">
        <v>0.0</v>
      </c>
      <c r="F15" s="20">
        <v>16.0</v>
      </c>
      <c r="G15" s="18" t="s">
        <v>24</v>
      </c>
      <c r="H15" s="21" t="s">
        <v>56</v>
      </c>
      <c r="I15" s="18" t="s">
        <v>26</v>
      </c>
      <c r="J15" s="26">
        <v>2.4</v>
      </c>
      <c r="K15" s="27" t="s">
        <v>54</v>
      </c>
      <c r="L15" s="23" t="s">
        <v>19</v>
      </c>
      <c r="M15" s="5">
        <f t="shared" si="7"/>
        <v>136.68</v>
      </c>
      <c r="N15" s="24">
        <v>56.95</v>
      </c>
      <c r="O15" s="5">
        <f t="shared" si="8"/>
        <v>153.48</v>
      </c>
      <c r="P15" s="24">
        <v>63.95</v>
      </c>
      <c r="Q15" s="5">
        <f t="shared" si="9"/>
        <v>159.6</v>
      </c>
      <c r="R15" s="24">
        <v>66.5</v>
      </c>
    </row>
    <row r="16" ht="13.5" customHeight="1">
      <c r="A16" s="18" t="s">
        <v>57</v>
      </c>
      <c r="B16" s="18" t="s">
        <v>48</v>
      </c>
      <c r="C16" s="19">
        <v>2144.0</v>
      </c>
      <c r="D16" s="20">
        <v>3.0</v>
      </c>
      <c r="E16" s="20">
        <v>0.0</v>
      </c>
      <c r="F16" s="20">
        <v>3.0</v>
      </c>
      <c r="G16" s="18" t="s">
        <v>24</v>
      </c>
      <c r="H16" s="21" t="s">
        <v>56</v>
      </c>
      <c r="I16" s="18" t="s">
        <v>26</v>
      </c>
      <c r="J16" s="22" t="s">
        <v>58</v>
      </c>
      <c r="K16" s="18" t="s">
        <v>24</v>
      </c>
      <c r="L16" s="23" t="s">
        <v>19</v>
      </c>
      <c r="M16" s="5">
        <f t="shared" si="7"/>
        <v>41.85</v>
      </c>
      <c r="N16" s="24">
        <v>13.95</v>
      </c>
      <c r="O16" s="5">
        <f t="shared" si="8"/>
        <v>41.85</v>
      </c>
      <c r="P16" s="24">
        <v>13.95</v>
      </c>
      <c r="Q16" s="5">
        <f t="shared" si="9"/>
        <v>50.4</v>
      </c>
      <c r="R16" s="24">
        <v>16.8</v>
      </c>
    </row>
    <row r="17" ht="13.5" customHeight="1">
      <c r="A17" s="18" t="s">
        <v>57</v>
      </c>
      <c r="B17" s="18" t="s">
        <v>48</v>
      </c>
      <c r="C17" s="19">
        <v>1186.0</v>
      </c>
      <c r="D17" s="20">
        <v>2.0</v>
      </c>
      <c r="E17" s="20">
        <v>0.0</v>
      </c>
      <c r="F17" s="20">
        <v>2.0</v>
      </c>
      <c r="G17" s="18" t="s">
        <v>24</v>
      </c>
      <c r="H17" s="21" t="s">
        <v>56</v>
      </c>
      <c r="I17" s="18" t="s">
        <v>26</v>
      </c>
      <c r="J17" s="22" t="s">
        <v>34</v>
      </c>
      <c r="K17" s="18" t="s">
        <v>24</v>
      </c>
      <c r="L17" s="23" t="s">
        <v>19</v>
      </c>
      <c r="M17" s="5">
        <f t="shared" si="7"/>
        <v>13.95</v>
      </c>
      <c r="N17" s="24">
        <v>13.95</v>
      </c>
      <c r="O17" s="5">
        <f t="shared" si="8"/>
        <v>13.95</v>
      </c>
      <c r="P17" s="24">
        <v>13.95</v>
      </c>
      <c r="Q17" s="5">
        <f t="shared" si="9"/>
        <v>16.8</v>
      </c>
      <c r="R17" s="24">
        <v>16.8</v>
      </c>
    </row>
    <row r="18" ht="13.5" customHeight="1">
      <c r="A18" s="18" t="s">
        <v>57</v>
      </c>
      <c r="B18" s="18" t="s">
        <v>48</v>
      </c>
      <c r="C18" s="19">
        <v>865.0</v>
      </c>
      <c r="D18" s="20">
        <v>1.0</v>
      </c>
      <c r="E18" s="20">
        <v>0.0</v>
      </c>
      <c r="F18" s="20">
        <v>1.0</v>
      </c>
      <c r="G18" s="18" t="s">
        <v>24</v>
      </c>
      <c r="H18" s="21" t="s">
        <v>56</v>
      </c>
      <c r="I18" s="18" t="s">
        <v>26</v>
      </c>
      <c r="J18" s="22" t="s">
        <v>34</v>
      </c>
      <c r="K18" s="18" t="s">
        <v>24</v>
      </c>
      <c r="L18" s="23" t="s">
        <v>19</v>
      </c>
      <c r="M18" s="5">
        <f t="shared" si="7"/>
        <v>13.95</v>
      </c>
      <c r="N18" s="24">
        <v>13.95</v>
      </c>
      <c r="O18" s="5">
        <f t="shared" si="8"/>
        <v>13.95</v>
      </c>
      <c r="P18" s="24">
        <v>13.95</v>
      </c>
      <c r="Q18" s="5">
        <f t="shared" si="9"/>
        <v>16.8</v>
      </c>
      <c r="R18" s="24">
        <v>16.8</v>
      </c>
    </row>
    <row r="19" ht="13.5" customHeight="1">
      <c r="A19" s="18" t="s">
        <v>57</v>
      </c>
      <c r="B19" s="18" t="s">
        <v>48</v>
      </c>
      <c r="C19" s="19">
        <v>555.0</v>
      </c>
      <c r="D19" s="20">
        <v>16.0</v>
      </c>
      <c r="E19" s="20">
        <v>0.0</v>
      </c>
      <c r="F19" s="20">
        <v>16.0</v>
      </c>
      <c r="G19" s="18" t="s">
        <v>24</v>
      </c>
      <c r="H19" s="21" t="s">
        <v>59</v>
      </c>
      <c r="I19" s="18" t="s">
        <v>26</v>
      </c>
      <c r="J19" s="22" t="s">
        <v>60</v>
      </c>
      <c r="K19" s="18" t="s">
        <v>24</v>
      </c>
      <c r="L19" s="23" t="s">
        <v>19</v>
      </c>
      <c r="M19" s="5">
        <f t="shared" si="7"/>
        <v>27.9</v>
      </c>
      <c r="N19" s="24">
        <v>13.95</v>
      </c>
      <c r="O19" s="5">
        <f t="shared" si="8"/>
        <v>27.9</v>
      </c>
      <c r="P19" s="24">
        <v>13.95</v>
      </c>
      <c r="Q19" s="5">
        <f t="shared" si="9"/>
        <v>33.6</v>
      </c>
      <c r="R19" s="24">
        <v>16.8</v>
      </c>
    </row>
    <row r="20" ht="13.5" customHeight="1">
      <c r="A20" s="18" t="s">
        <v>57</v>
      </c>
      <c r="B20" s="18" t="s">
        <v>48</v>
      </c>
      <c r="C20" s="19">
        <v>408.0</v>
      </c>
      <c r="D20" s="20">
        <v>2.0</v>
      </c>
      <c r="E20" s="20">
        <v>0.0</v>
      </c>
      <c r="F20" s="20">
        <v>2.0</v>
      </c>
      <c r="G20" s="18" t="s">
        <v>24</v>
      </c>
      <c r="H20" s="21" t="s">
        <v>56</v>
      </c>
      <c r="I20" s="18" t="s">
        <v>26</v>
      </c>
      <c r="J20" s="22" t="s">
        <v>34</v>
      </c>
      <c r="K20" s="18" t="s">
        <v>24</v>
      </c>
      <c r="L20" s="23" t="s">
        <v>19</v>
      </c>
      <c r="M20" s="5">
        <f t="shared" si="7"/>
        <v>13.95</v>
      </c>
      <c r="N20" s="24">
        <v>13.95</v>
      </c>
      <c r="O20" s="5">
        <f t="shared" si="8"/>
        <v>13.95</v>
      </c>
      <c r="P20" s="24">
        <v>13.95</v>
      </c>
      <c r="Q20" s="5">
        <f t="shared" si="9"/>
        <v>16.8</v>
      </c>
      <c r="R20" s="24">
        <v>16.8</v>
      </c>
    </row>
    <row r="21" ht="13.5" customHeight="1">
      <c r="A21" s="18" t="s">
        <v>57</v>
      </c>
      <c r="B21" s="18" t="s">
        <v>48</v>
      </c>
      <c r="C21" s="19">
        <v>365.0</v>
      </c>
      <c r="D21" s="20">
        <v>4.0</v>
      </c>
      <c r="E21" s="20">
        <v>0.0</v>
      </c>
      <c r="F21" s="20">
        <v>4.0</v>
      </c>
      <c r="G21" s="18" t="s">
        <v>24</v>
      </c>
      <c r="H21" s="21" t="s">
        <v>56</v>
      </c>
      <c r="I21" s="18" t="s">
        <v>26</v>
      </c>
      <c r="J21" s="22" t="s">
        <v>34</v>
      </c>
      <c r="K21" s="18" t="s">
        <v>24</v>
      </c>
      <c r="L21" s="23" t="s">
        <v>19</v>
      </c>
      <c r="M21" s="5">
        <f t="shared" si="7"/>
        <v>13.95</v>
      </c>
      <c r="N21" s="24">
        <v>13.95</v>
      </c>
      <c r="O21" s="5">
        <f t="shared" si="8"/>
        <v>13.95</v>
      </c>
      <c r="P21" s="24">
        <v>13.95</v>
      </c>
      <c r="Q21" s="5">
        <f t="shared" si="9"/>
        <v>16.8</v>
      </c>
      <c r="R21" s="24">
        <v>16.8</v>
      </c>
    </row>
    <row r="22" ht="13.5" customHeight="1">
      <c r="A22" s="18" t="s">
        <v>57</v>
      </c>
      <c r="B22" s="18" t="s">
        <v>48</v>
      </c>
      <c r="C22" s="19">
        <v>340.0</v>
      </c>
      <c r="D22" s="20">
        <v>5.0</v>
      </c>
      <c r="E22" s="20">
        <v>0.0</v>
      </c>
      <c r="F22" s="20">
        <v>5.0</v>
      </c>
      <c r="G22" s="18" t="s">
        <v>24</v>
      </c>
      <c r="H22" s="21" t="s">
        <v>56</v>
      </c>
      <c r="I22" s="18" t="s">
        <v>26</v>
      </c>
      <c r="J22" s="22" t="s">
        <v>34</v>
      </c>
      <c r="K22" s="18" t="s">
        <v>24</v>
      </c>
      <c r="L22" s="23" t="s">
        <v>19</v>
      </c>
      <c r="M22" s="5">
        <f t="shared" si="7"/>
        <v>13.95</v>
      </c>
      <c r="N22" s="24">
        <v>13.95</v>
      </c>
      <c r="O22" s="5">
        <f t="shared" si="8"/>
        <v>13.95</v>
      </c>
      <c r="P22" s="24">
        <v>13.95</v>
      </c>
      <c r="Q22" s="5">
        <f t="shared" si="9"/>
        <v>16.8</v>
      </c>
      <c r="R22" s="24">
        <v>16.8</v>
      </c>
    </row>
    <row r="23" ht="13.5" customHeight="1">
      <c r="A23" s="18" t="s">
        <v>57</v>
      </c>
      <c r="B23" s="18" t="s">
        <v>48</v>
      </c>
      <c r="C23" s="19">
        <v>255.0</v>
      </c>
      <c r="D23" s="20">
        <v>6.0</v>
      </c>
      <c r="E23" s="20">
        <v>0.0</v>
      </c>
      <c r="F23" s="20">
        <v>6.0</v>
      </c>
      <c r="G23" s="18" t="s">
        <v>24</v>
      </c>
      <c r="H23" s="21" t="s">
        <v>56</v>
      </c>
      <c r="I23" s="18" t="s">
        <v>26</v>
      </c>
      <c r="J23" s="22" t="s">
        <v>34</v>
      </c>
      <c r="K23" s="18" t="s">
        <v>24</v>
      </c>
      <c r="L23" s="23" t="s">
        <v>19</v>
      </c>
      <c r="M23" s="5">
        <f t="shared" si="7"/>
        <v>13.95</v>
      </c>
      <c r="N23" s="24">
        <v>13.95</v>
      </c>
      <c r="O23" s="5">
        <f t="shared" si="8"/>
        <v>13.95</v>
      </c>
      <c r="P23" s="24">
        <v>13.95</v>
      </c>
      <c r="Q23" s="5">
        <f t="shared" si="9"/>
        <v>16.8</v>
      </c>
      <c r="R23" s="24">
        <v>16.8</v>
      </c>
    </row>
    <row r="24" ht="13.5" customHeight="1">
      <c r="A24" s="18" t="s">
        <v>57</v>
      </c>
      <c r="B24" s="18" t="s">
        <v>48</v>
      </c>
      <c r="C24" s="19">
        <v>210.0</v>
      </c>
      <c r="D24" s="20">
        <v>2.0</v>
      </c>
      <c r="E24" s="20">
        <v>0.0</v>
      </c>
      <c r="F24" s="20">
        <v>2.0</v>
      </c>
      <c r="G24" s="18" t="s">
        <v>24</v>
      </c>
      <c r="H24" s="21" t="s">
        <v>56</v>
      </c>
      <c r="I24" s="18" t="s">
        <v>26</v>
      </c>
      <c r="J24" s="22" t="s">
        <v>34</v>
      </c>
      <c r="K24" s="18" t="s">
        <v>24</v>
      </c>
      <c r="L24" s="23" t="s">
        <v>19</v>
      </c>
      <c r="M24" s="5">
        <f t="shared" si="7"/>
        <v>13.95</v>
      </c>
      <c r="N24" s="24">
        <v>13.95</v>
      </c>
      <c r="O24" s="5">
        <f t="shared" si="8"/>
        <v>13.95</v>
      </c>
      <c r="P24" s="24">
        <v>13.95</v>
      </c>
      <c r="Q24" s="5">
        <f t="shared" si="9"/>
        <v>16.8</v>
      </c>
      <c r="R24" s="24">
        <v>16.8</v>
      </c>
    </row>
    <row r="25" ht="13.5" customHeight="1">
      <c r="A25" s="18" t="s">
        <v>57</v>
      </c>
      <c r="B25" s="18" t="s">
        <v>48</v>
      </c>
      <c r="C25" s="19">
        <v>126.0</v>
      </c>
      <c r="D25" s="20">
        <v>4.0</v>
      </c>
      <c r="E25" s="20">
        <v>0.0</v>
      </c>
      <c r="F25" s="20">
        <v>4.0</v>
      </c>
      <c r="G25" s="18" t="s">
        <v>24</v>
      </c>
      <c r="H25" s="21" t="s">
        <v>56</v>
      </c>
      <c r="I25" s="18" t="s">
        <v>26</v>
      </c>
      <c r="J25" s="22" t="s">
        <v>34</v>
      </c>
      <c r="K25" s="18" t="s">
        <v>24</v>
      </c>
      <c r="L25" s="23" t="s">
        <v>19</v>
      </c>
      <c r="M25" s="5">
        <f t="shared" si="7"/>
        <v>13.95</v>
      </c>
      <c r="N25" s="24">
        <v>13.95</v>
      </c>
      <c r="O25" s="5">
        <f t="shared" si="8"/>
        <v>13.95</v>
      </c>
      <c r="P25" s="24">
        <v>13.95</v>
      </c>
      <c r="Q25" s="5">
        <f t="shared" si="9"/>
        <v>16.8</v>
      </c>
      <c r="R25" s="24">
        <v>16.8</v>
      </c>
    </row>
    <row r="26" ht="13.5" customHeight="1">
      <c r="A26" s="18" t="s">
        <v>57</v>
      </c>
      <c r="B26" s="18" t="s">
        <v>48</v>
      </c>
      <c r="C26" s="19">
        <v>125.0</v>
      </c>
      <c r="D26" s="20">
        <v>1.0</v>
      </c>
      <c r="E26" s="20">
        <v>0.0</v>
      </c>
      <c r="F26" s="20">
        <v>1.0</v>
      </c>
      <c r="G26" s="18" t="s">
        <v>24</v>
      </c>
      <c r="H26" s="21" t="s">
        <v>56</v>
      </c>
      <c r="I26" s="18" t="s">
        <v>26</v>
      </c>
      <c r="J26" s="22" t="s">
        <v>34</v>
      </c>
      <c r="K26" s="18" t="s">
        <v>24</v>
      </c>
      <c r="L26" s="23" t="s">
        <v>19</v>
      </c>
      <c r="M26" s="5">
        <f t="shared" si="7"/>
        <v>13.95</v>
      </c>
      <c r="N26" s="24">
        <v>13.95</v>
      </c>
      <c r="O26" s="5">
        <f t="shared" si="8"/>
        <v>13.95</v>
      </c>
      <c r="P26" s="24">
        <v>13.95</v>
      </c>
      <c r="Q26" s="5">
        <f t="shared" si="9"/>
        <v>16.8</v>
      </c>
      <c r="R26" s="24">
        <v>16.8</v>
      </c>
    </row>
    <row r="27" ht="13.5" customHeight="1">
      <c r="A27" s="18" t="s">
        <v>57</v>
      </c>
      <c r="B27" s="18" t="s">
        <v>48</v>
      </c>
      <c r="C27" s="19">
        <v>108.0</v>
      </c>
      <c r="D27" s="20">
        <v>2.0</v>
      </c>
      <c r="E27" s="20">
        <v>0.0</v>
      </c>
      <c r="F27" s="20">
        <v>2.0</v>
      </c>
      <c r="G27" s="18" t="s">
        <v>24</v>
      </c>
      <c r="H27" s="21" t="s">
        <v>56</v>
      </c>
      <c r="I27" s="18" t="s">
        <v>26</v>
      </c>
      <c r="J27" s="22" t="s">
        <v>34</v>
      </c>
      <c r="K27" s="18" t="s">
        <v>24</v>
      </c>
      <c r="L27" s="23" t="s">
        <v>19</v>
      </c>
      <c r="M27" s="5">
        <f t="shared" si="7"/>
        <v>13.95</v>
      </c>
      <c r="N27" s="24">
        <v>13.95</v>
      </c>
      <c r="O27" s="5">
        <f t="shared" si="8"/>
        <v>13.95</v>
      </c>
      <c r="P27" s="24">
        <v>13.95</v>
      </c>
      <c r="Q27" s="5">
        <f t="shared" si="9"/>
        <v>16.8</v>
      </c>
      <c r="R27" s="24">
        <v>16.8</v>
      </c>
    </row>
    <row r="28" ht="13.5" customHeight="1">
      <c r="A28" s="18" t="s">
        <v>61</v>
      </c>
      <c r="B28" s="18" t="s">
        <v>62</v>
      </c>
      <c r="C28" s="19">
        <v>0.0</v>
      </c>
      <c r="D28" s="20">
        <v>4.0</v>
      </c>
      <c r="E28" s="20">
        <v>0.0</v>
      </c>
      <c r="F28" s="20">
        <v>4.0</v>
      </c>
      <c r="G28" s="18" t="s">
        <v>63</v>
      </c>
      <c r="H28" s="21" t="s">
        <v>53</v>
      </c>
      <c r="I28" s="18" t="s">
        <v>63</v>
      </c>
      <c r="J28" s="26">
        <v>4.0</v>
      </c>
      <c r="K28" s="18" t="s">
        <v>63</v>
      </c>
      <c r="L28" s="23" t="s">
        <v>19</v>
      </c>
      <c r="M28" s="5">
        <f t="shared" si="7"/>
        <v>556</v>
      </c>
      <c r="N28" s="24">
        <v>139.0</v>
      </c>
      <c r="O28" s="5">
        <f t="shared" si="8"/>
        <v>556</v>
      </c>
      <c r="P28" s="24">
        <v>139.0</v>
      </c>
      <c r="Q28" s="5">
        <f t="shared" si="9"/>
        <v>876.28</v>
      </c>
      <c r="R28" s="24">
        <v>219.07</v>
      </c>
    </row>
    <row r="29" ht="13.5" customHeight="1">
      <c r="A29" s="18" t="s">
        <v>64</v>
      </c>
      <c r="B29" s="18" t="s">
        <v>65</v>
      </c>
      <c r="C29" s="19">
        <v>4798.0</v>
      </c>
      <c r="D29" s="20">
        <v>43.0</v>
      </c>
      <c r="E29" s="20">
        <v>10.0</v>
      </c>
      <c r="F29" s="20">
        <v>47.3</v>
      </c>
      <c r="G29" s="18" t="s">
        <v>24</v>
      </c>
      <c r="H29" s="21" t="s">
        <v>66</v>
      </c>
      <c r="I29" s="18" t="s">
        <v>26</v>
      </c>
      <c r="J29" s="22" t="s">
        <v>67</v>
      </c>
      <c r="K29" s="18" t="s">
        <v>24</v>
      </c>
      <c r="L29" s="23" t="s">
        <v>19</v>
      </c>
      <c r="M29" s="5">
        <f>J29*N29*4.8</f>
        <v>2983.68</v>
      </c>
      <c r="N29" s="24">
        <v>12.95</v>
      </c>
      <c r="O29" s="5">
        <f>J29*P29*4.8</f>
        <v>3444.48</v>
      </c>
      <c r="P29" s="24">
        <v>14.95</v>
      </c>
      <c r="Q29" s="5">
        <f>J29*R29*4.8</f>
        <v>3444.48</v>
      </c>
      <c r="R29" s="24">
        <v>14.95</v>
      </c>
      <c r="T29" s="30"/>
    </row>
    <row r="30" ht="13.5" customHeight="1">
      <c r="A30" s="18" t="s">
        <v>68</v>
      </c>
      <c r="B30" s="18" t="s">
        <v>69</v>
      </c>
      <c r="C30" s="19">
        <v>0.0</v>
      </c>
      <c r="D30" s="20">
        <v>24.0</v>
      </c>
      <c r="E30" s="20">
        <v>0.0</v>
      </c>
      <c r="F30" s="20">
        <v>24.0</v>
      </c>
      <c r="G30" s="18" t="s">
        <v>63</v>
      </c>
      <c r="H30" s="21" t="s">
        <v>53</v>
      </c>
      <c r="I30" s="18" t="s">
        <v>63</v>
      </c>
      <c r="J30" s="26">
        <v>16.0</v>
      </c>
      <c r="K30" s="27" t="s">
        <v>24</v>
      </c>
      <c r="L30" s="23" t="s">
        <v>19</v>
      </c>
      <c r="M30" s="5">
        <v>2947.2</v>
      </c>
      <c r="N30" s="24" t="s">
        <v>35</v>
      </c>
      <c r="O30" s="5">
        <v>2947.2</v>
      </c>
      <c r="P30" s="24" t="s">
        <v>35</v>
      </c>
      <c r="Q30" s="5">
        <f>J30*R30</f>
        <v>2947.2</v>
      </c>
      <c r="R30" s="24">
        <v>184.2</v>
      </c>
    </row>
    <row r="31" ht="13.5" customHeight="1">
      <c r="A31" s="18" t="s">
        <v>70</v>
      </c>
      <c r="B31" s="18" t="s">
        <v>71</v>
      </c>
      <c r="C31" s="19">
        <v>0.0</v>
      </c>
      <c r="D31" s="20">
        <v>1.0</v>
      </c>
      <c r="E31" s="20">
        <v>0.0</v>
      </c>
      <c r="F31" s="20">
        <v>1.0</v>
      </c>
      <c r="G31" s="18" t="s">
        <v>24</v>
      </c>
      <c r="H31" s="21" t="s">
        <v>53</v>
      </c>
      <c r="I31" s="18" t="s">
        <v>20</v>
      </c>
      <c r="J31" s="22" t="s">
        <v>53</v>
      </c>
      <c r="K31" s="18"/>
      <c r="L31" s="23" t="s">
        <v>19</v>
      </c>
      <c r="M31" s="5">
        <f>D31*N31</f>
        <v>399</v>
      </c>
      <c r="N31" s="24">
        <v>399.0</v>
      </c>
      <c r="O31" s="5">
        <v>399.0</v>
      </c>
      <c r="P31" s="24" t="s">
        <v>35</v>
      </c>
      <c r="Q31" s="5">
        <v>399.0</v>
      </c>
      <c r="R31" s="24" t="s">
        <v>35</v>
      </c>
    </row>
    <row r="32" ht="13.5" customHeight="1">
      <c r="A32" s="18" t="s">
        <v>72</v>
      </c>
      <c r="B32" s="18"/>
      <c r="C32" s="19">
        <v>0.0</v>
      </c>
      <c r="D32" s="20">
        <v>24.0</v>
      </c>
      <c r="E32" s="20">
        <v>0.0</v>
      </c>
      <c r="F32" s="20">
        <v>24.0</v>
      </c>
      <c r="G32" s="18" t="s">
        <v>63</v>
      </c>
      <c r="H32" s="21" t="s">
        <v>53</v>
      </c>
      <c r="I32" s="18" t="s">
        <v>73</v>
      </c>
      <c r="J32" s="26">
        <v>24.0</v>
      </c>
      <c r="K32" s="27" t="s">
        <v>74</v>
      </c>
      <c r="L32" s="23" t="s">
        <v>19</v>
      </c>
      <c r="M32" s="5">
        <f>J32*N32</f>
        <v>2856</v>
      </c>
      <c r="N32" s="24">
        <v>119.0</v>
      </c>
      <c r="O32" s="5">
        <f>J32*P32</f>
        <v>3816</v>
      </c>
      <c r="P32" s="24">
        <v>159.0</v>
      </c>
      <c r="Q32" s="5">
        <f>J32*R32</f>
        <v>7633.44</v>
      </c>
      <c r="R32" s="24">
        <v>318.06</v>
      </c>
    </row>
    <row r="33" ht="13.5" customHeight="1">
      <c r="A33" s="9" t="s">
        <v>19</v>
      </c>
      <c r="B33" s="10" t="s">
        <v>19</v>
      </c>
      <c r="C33" s="11" t="s">
        <v>20</v>
      </c>
      <c r="D33" s="12" t="s">
        <v>20</v>
      </c>
      <c r="E33" s="12" t="s">
        <v>20</v>
      </c>
      <c r="F33" s="12" t="s">
        <v>20</v>
      </c>
      <c r="G33" s="10" t="s">
        <v>21</v>
      </c>
      <c r="H33" s="13" t="s">
        <v>19</v>
      </c>
      <c r="I33" s="10"/>
      <c r="J33" s="11" t="s">
        <v>19</v>
      </c>
      <c r="K33" s="10"/>
      <c r="L33" s="14" t="s">
        <v>19</v>
      </c>
      <c r="M33" s="16"/>
      <c r="N33" s="16"/>
      <c r="O33" s="16"/>
      <c r="P33" s="16"/>
      <c r="Q33" s="16"/>
      <c r="R33" s="16"/>
    </row>
    <row r="34" ht="13.5" customHeight="1">
      <c r="A34" s="9" t="s">
        <v>75</v>
      </c>
      <c r="B34" s="10" t="s">
        <v>19</v>
      </c>
      <c r="C34" s="11" t="s">
        <v>20</v>
      </c>
      <c r="D34" s="12" t="s">
        <v>20</v>
      </c>
      <c r="E34" s="12" t="s">
        <v>20</v>
      </c>
      <c r="F34" s="12" t="s">
        <v>20</v>
      </c>
      <c r="G34" s="10" t="s">
        <v>21</v>
      </c>
      <c r="H34" s="13" t="s">
        <v>19</v>
      </c>
      <c r="I34" s="10"/>
      <c r="J34" s="11" t="s">
        <v>19</v>
      </c>
      <c r="K34" s="10"/>
      <c r="L34" s="14" t="s">
        <v>19</v>
      </c>
      <c r="M34" s="16"/>
      <c r="N34" s="16"/>
      <c r="O34" s="16"/>
      <c r="P34" s="16"/>
      <c r="Q34" s="16"/>
      <c r="R34" s="16"/>
    </row>
    <row r="35" ht="13.5" customHeight="1">
      <c r="A35" s="18" t="s">
        <v>76</v>
      </c>
      <c r="B35" s="18" t="s">
        <v>48</v>
      </c>
      <c r="C35" s="19">
        <v>2855.0</v>
      </c>
      <c r="D35" s="20">
        <v>54.0</v>
      </c>
      <c r="E35" s="20">
        <v>0.0</v>
      </c>
      <c r="F35" s="20">
        <v>54.0</v>
      </c>
      <c r="G35" s="18" t="s">
        <v>24</v>
      </c>
      <c r="H35" s="21" t="s">
        <v>56</v>
      </c>
      <c r="I35" s="18" t="s">
        <v>77</v>
      </c>
      <c r="J35" s="22" t="s">
        <v>34</v>
      </c>
      <c r="K35" s="18" t="s">
        <v>24</v>
      </c>
      <c r="L35" s="23" t="s">
        <v>19</v>
      </c>
      <c r="M35" s="5">
        <f t="shared" ref="M35:M36" si="10">J35*N35</f>
        <v>21.75</v>
      </c>
      <c r="N35" s="24">
        <v>21.75</v>
      </c>
      <c r="O35" s="5">
        <f t="shared" ref="O35:O46" si="11">J35*P35</f>
        <v>21.95</v>
      </c>
      <c r="P35" s="24">
        <v>21.95</v>
      </c>
      <c r="Q35" s="5">
        <f t="shared" ref="Q35:Q43" si="12">J35*R35</f>
        <v>26.9</v>
      </c>
      <c r="R35" s="24">
        <v>26.9</v>
      </c>
    </row>
    <row r="36" ht="13.5" customHeight="1">
      <c r="A36" s="18" t="s">
        <v>78</v>
      </c>
      <c r="B36" s="18" t="s">
        <v>48</v>
      </c>
      <c r="C36" s="19">
        <v>0.0</v>
      </c>
      <c r="D36" s="20">
        <v>360.0</v>
      </c>
      <c r="E36" s="20">
        <v>10.0</v>
      </c>
      <c r="F36" s="20">
        <v>396.0</v>
      </c>
      <c r="G36" s="18" t="s">
        <v>77</v>
      </c>
      <c r="H36" s="21" t="s">
        <v>79</v>
      </c>
      <c r="I36" s="18" t="s">
        <v>77</v>
      </c>
      <c r="J36" s="22" t="s">
        <v>80</v>
      </c>
      <c r="K36" s="18" t="s">
        <v>77</v>
      </c>
      <c r="L36" s="23" t="s">
        <v>19</v>
      </c>
      <c r="M36" s="5">
        <f t="shared" si="10"/>
        <v>2066.25</v>
      </c>
      <c r="N36" s="24">
        <v>21.75</v>
      </c>
      <c r="O36" s="5">
        <f t="shared" si="11"/>
        <v>2085.25</v>
      </c>
      <c r="P36" s="24">
        <v>21.95</v>
      </c>
      <c r="Q36" s="5">
        <f t="shared" si="12"/>
        <v>2555.5</v>
      </c>
      <c r="R36" s="24">
        <v>26.9</v>
      </c>
    </row>
    <row r="37" ht="13.5" customHeight="1">
      <c r="A37" s="18" t="s">
        <v>81</v>
      </c>
      <c r="B37" s="18" t="s">
        <v>48</v>
      </c>
      <c r="C37" s="19"/>
      <c r="D37" s="20"/>
      <c r="E37" s="20"/>
      <c r="F37" s="20"/>
      <c r="G37" s="18"/>
      <c r="H37" s="31"/>
      <c r="I37" s="27"/>
      <c r="J37" s="26">
        <v>118.0</v>
      </c>
      <c r="K37" s="27" t="s">
        <v>77</v>
      </c>
      <c r="L37" s="23" t="s">
        <v>19</v>
      </c>
      <c r="M37" s="5">
        <f>J37*((P37+R37)/2)</f>
        <v>2681.55</v>
      </c>
      <c r="N37" s="24" t="s">
        <v>82</v>
      </c>
      <c r="O37" s="5">
        <f t="shared" si="11"/>
        <v>3062.1</v>
      </c>
      <c r="P37" s="24">
        <v>25.95</v>
      </c>
      <c r="Q37" s="5">
        <f t="shared" si="12"/>
        <v>2301</v>
      </c>
      <c r="R37" s="24">
        <v>19.5</v>
      </c>
    </row>
    <row r="38" ht="13.5" customHeight="1">
      <c r="A38" s="18" t="s">
        <v>83</v>
      </c>
      <c r="B38" s="18" t="s">
        <v>84</v>
      </c>
      <c r="C38" s="19">
        <v>0.0</v>
      </c>
      <c r="D38" s="20">
        <v>1.0</v>
      </c>
      <c r="E38" s="20">
        <v>0.0</v>
      </c>
      <c r="F38" s="20">
        <v>1.0</v>
      </c>
      <c r="G38" s="18" t="s">
        <v>45</v>
      </c>
      <c r="H38" s="21" t="s">
        <v>34</v>
      </c>
      <c r="I38" s="18" t="s">
        <v>45</v>
      </c>
      <c r="J38" s="22" t="s">
        <v>34</v>
      </c>
      <c r="K38" s="18" t="s">
        <v>45</v>
      </c>
      <c r="L38" s="23" t="s">
        <v>19</v>
      </c>
      <c r="M38" s="5">
        <f t="shared" ref="M38:M44" si="13">J38*N38</f>
        <v>499</v>
      </c>
      <c r="N38" s="24">
        <v>499.0</v>
      </c>
      <c r="O38" s="5">
        <f t="shared" si="11"/>
        <v>499</v>
      </c>
      <c r="P38" s="24">
        <v>499.0</v>
      </c>
      <c r="Q38" s="5">
        <f t="shared" si="12"/>
        <v>795</v>
      </c>
      <c r="R38" s="24">
        <v>795.0</v>
      </c>
    </row>
    <row r="39" ht="13.5" customHeight="1">
      <c r="A39" s="18" t="s">
        <v>85</v>
      </c>
      <c r="B39" s="18" t="s">
        <v>86</v>
      </c>
      <c r="C39" s="19">
        <v>0.0</v>
      </c>
      <c r="D39" s="20">
        <v>1.0</v>
      </c>
      <c r="E39" s="20">
        <v>0.0</v>
      </c>
      <c r="F39" s="20">
        <v>1.0</v>
      </c>
      <c r="G39" s="18" t="s">
        <v>45</v>
      </c>
      <c r="H39" s="21" t="s">
        <v>34</v>
      </c>
      <c r="I39" s="18" t="s">
        <v>45</v>
      </c>
      <c r="J39" s="22" t="s">
        <v>34</v>
      </c>
      <c r="K39" s="18" t="s">
        <v>45</v>
      </c>
      <c r="L39" s="23" t="s">
        <v>19</v>
      </c>
      <c r="M39" s="5">
        <f t="shared" si="13"/>
        <v>859</v>
      </c>
      <c r="N39" s="24">
        <v>859.0</v>
      </c>
      <c r="O39" s="5">
        <f t="shared" si="11"/>
        <v>1095</v>
      </c>
      <c r="P39" s="24">
        <v>1095.0</v>
      </c>
      <c r="Q39" s="5">
        <f t="shared" si="12"/>
        <v>1095</v>
      </c>
      <c r="R39" s="24">
        <v>1095.0</v>
      </c>
    </row>
    <row r="40" ht="13.5" customHeight="1">
      <c r="A40" s="27" t="s">
        <v>87</v>
      </c>
      <c r="B40" s="18" t="s">
        <v>88</v>
      </c>
      <c r="C40" s="19"/>
      <c r="D40" s="20"/>
      <c r="E40" s="20"/>
      <c r="F40" s="20"/>
      <c r="G40" s="18"/>
      <c r="H40" s="21"/>
      <c r="I40" s="18"/>
      <c r="J40" s="26">
        <v>280.0</v>
      </c>
      <c r="K40" s="27" t="s">
        <v>77</v>
      </c>
      <c r="L40" s="32"/>
      <c r="M40" s="5">
        <f t="shared" si="13"/>
        <v>9786</v>
      </c>
      <c r="N40" s="24">
        <v>34.95</v>
      </c>
      <c r="O40" s="5">
        <f t="shared" si="11"/>
        <v>11186</v>
      </c>
      <c r="P40" s="24">
        <v>39.95</v>
      </c>
      <c r="Q40" s="5">
        <f t="shared" si="12"/>
        <v>11172</v>
      </c>
      <c r="R40" s="24">
        <v>39.9</v>
      </c>
    </row>
    <row r="41" ht="13.5" customHeight="1">
      <c r="A41" s="18" t="s">
        <v>89</v>
      </c>
      <c r="B41" s="18" t="s">
        <v>90</v>
      </c>
      <c r="C41" s="19">
        <v>0.0</v>
      </c>
      <c r="D41" s="20">
        <v>45.0</v>
      </c>
      <c r="E41" s="20">
        <v>10.0</v>
      </c>
      <c r="F41" s="20">
        <v>49.5</v>
      </c>
      <c r="G41" s="18" t="s">
        <v>63</v>
      </c>
      <c r="H41" s="21" t="s">
        <v>91</v>
      </c>
      <c r="I41" s="18" t="s">
        <v>73</v>
      </c>
      <c r="J41" s="26">
        <v>49.5</v>
      </c>
      <c r="K41" s="27" t="s">
        <v>74</v>
      </c>
      <c r="M41" s="5">
        <f t="shared" si="13"/>
        <v>3413.025</v>
      </c>
      <c r="N41" s="24">
        <v>68.95</v>
      </c>
      <c r="O41" s="5">
        <f t="shared" si="11"/>
        <v>4947.525</v>
      </c>
      <c r="P41" s="24">
        <v>99.95</v>
      </c>
      <c r="Q41" s="5">
        <f t="shared" si="12"/>
        <v>10664.28</v>
      </c>
      <c r="R41" s="24">
        <v>215.44</v>
      </c>
    </row>
    <row r="42" ht="13.5" customHeight="1">
      <c r="A42" s="18" t="s">
        <v>92</v>
      </c>
      <c r="B42" s="18" t="s">
        <v>88</v>
      </c>
      <c r="C42" s="19"/>
      <c r="D42" s="20"/>
      <c r="E42" s="20"/>
      <c r="F42" s="20"/>
      <c r="G42" s="18"/>
      <c r="H42" s="21"/>
      <c r="I42" s="18"/>
      <c r="J42" s="26">
        <v>9.0</v>
      </c>
      <c r="K42" s="27" t="s">
        <v>77</v>
      </c>
      <c r="L42" s="32"/>
      <c r="M42" s="5">
        <f t="shared" si="13"/>
        <v>404.55</v>
      </c>
      <c r="N42" s="24">
        <v>44.95</v>
      </c>
      <c r="O42" s="5">
        <f t="shared" si="11"/>
        <v>449.55</v>
      </c>
      <c r="P42" s="24">
        <v>49.95</v>
      </c>
      <c r="Q42" s="5">
        <f t="shared" si="12"/>
        <v>422.1</v>
      </c>
      <c r="R42" s="24">
        <v>46.9</v>
      </c>
    </row>
    <row r="43" ht="13.5" customHeight="1">
      <c r="A43" s="18" t="s">
        <v>93</v>
      </c>
      <c r="B43" s="18" t="s">
        <v>88</v>
      </c>
      <c r="C43" s="19"/>
      <c r="D43" s="20"/>
      <c r="E43" s="20"/>
      <c r="F43" s="20"/>
      <c r="G43" s="18"/>
      <c r="H43" s="21"/>
      <c r="I43" s="18"/>
      <c r="J43" s="26">
        <v>142.0</v>
      </c>
      <c r="K43" s="27" t="s">
        <v>77</v>
      </c>
      <c r="L43" s="23"/>
      <c r="M43" s="5">
        <f t="shared" si="13"/>
        <v>2406.9</v>
      </c>
      <c r="N43" s="24">
        <v>16.95</v>
      </c>
      <c r="O43" s="5">
        <f t="shared" si="11"/>
        <v>2406.9</v>
      </c>
      <c r="P43" s="24">
        <v>16.95</v>
      </c>
      <c r="Q43" s="5">
        <f t="shared" si="12"/>
        <v>2617.06</v>
      </c>
      <c r="R43" s="24">
        <v>18.43</v>
      </c>
    </row>
    <row r="44" ht="13.5" customHeight="1">
      <c r="A44" s="18" t="s">
        <v>94</v>
      </c>
      <c r="B44" s="18" t="s">
        <v>95</v>
      </c>
      <c r="C44" s="19">
        <v>0.0</v>
      </c>
      <c r="D44" s="20">
        <v>5.0</v>
      </c>
      <c r="E44" s="20">
        <v>0.0</v>
      </c>
      <c r="F44" s="20">
        <v>5.0</v>
      </c>
      <c r="G44" s="18" t="s">
        <v>24</v>
      </c>
      <c r="H44" s="21" t="s">
        <v>53</v>
      </c>
      <c r="I44" s="18" t="s">
        <v>24</v>
      </c>
      <c r="J44" s="26">
        <v>5.0</v>
      </c>
      <c r="K44" s="18" t="s">
        <v>24</v>
      </c>
      <c r="L44" s="23"/>
      <c r="M44" s="5">
        <f t="shared" si="13"/>
        <v>2245</v>
      </c>
      <c r="N44" s="24">
        <v>449.0</v>
      </c>
      <c r="O44" s="5">
        <f t="shared" si="11"/>
        <v>2295</v>
      </c>
      <c r="P44" s="24">
        <v>459.0</v>
      </c>
      <c r="Q44" s="5">
        <f>(M44+O44)/2</f>
        <v>2270</v>
      </c>
      <c r="R44" s="24" t="s">
        <v>96</v>
      </c>
    </row>
    <row r="45" ht="13.5" customHeight="1">
      <c r="A45" s="18" t="s">
        <v>97</v>
      </c>
      <c r="B45" s="18" t="s">
        <v>98</v>
      </c>
      <c r="C45" s="19">
        <v>0.0</v>
      </c>
      <c r="D45" s="20">
        <v>5.0</v>
      </c>
      <c r="E45" s="20">
        <v>0.0</v>
      </c>
      <c r="F45" s="20">
        <v>5.0</v>
      </c>
      <c r="G45" s="18" t="s">
        <v>24</v>
      </c>
      <c r="H45" s="21" t="s">
        <v>53</v>
      </c>
      <c r="I45" s="18" t="s">
        <v>63</v>
      </c>
      <c r="J45" s="26">
        <v>5.0</v>
      </c>
      <c r="K45" s="27" t="s">
        <v>24</v>
      </c>
      <c r="L45" s="23" t="s">
        <v>19</v>
      </c>
      <c r="M45" s="5">
        <f>(O45+Q45)/2</f>
        <v>2556.875</v>
      </c>
      <c r="N45" s="24" t="s">
        <v>35</v>
      </c>
      <c r="O45" s="5">
        <f t="shared" si="11"/>
        <v>1795</v>
      </c>
      <c r="P45" s="24">
        <v>359.0</v>
      </c>
      <c r="Q45" s="5">
        <f t="shared" ref="Q45:Q47" si="14">J45*R45</f>
        <v>3318.75</v>
      </c>
      <c r="R45" s="24">
        <v>663.75</v>
      </c>
    </row>
    <row r="46" ht="13.5" customHeight="1">
      <c r="A46" s="18" t="s">
        <v>99</v>
      </c>
      <c r="B46" s="18" t="s">
        <v>48</v>
      </c>
      <c r="C46" s="19">
        <v>0.0</v>
      </c>
      <c r="D46" s="20">
        <v>350.0</v>
      </c>
      <c r="E46" s="20">
        <v>10.0</v>
      </c>
      <c r="F46" s="20">
        <v>385.0</v>
      </c>
      <c r="G46" s="18" t="s">
        <v>77</v>
      </c>
      <c r="H46" s="21" t="s">
        <v>79</v>
      </c>
      <c r="I46" s="18" t="s">
        <v>77</v>
      </c>
      <c r="J46" s="22" t="s">
        <v>100</v>
      </c>
      <c r="K46" s="18" t="s">
        <v>77</v>
      </c>
      <c r="L46" s="23" t="s">
        <v>19</v>
      </c>
      <c r="M46" s="5">
        <f>J46*N46</f>
        <v>1513.4</v>
      </c>
      <c r="N46" s="24">
        <v>16.45</v>
      </c>
      <c r="O46" s="5">
        <f t="shared" si="11"/>
        <v>1651.4</v>
      </c>
      <c r="P46" s="24">
        <v>17.95</v>
      </c>
      <c r="Q46" s="5">
        <f t="shared" si="14"/>
        <v>1665.2</v>
      </c>
      <c r="R46" s="24">
        <v>18.1</v>
      </c>
      <c r="T46" s="30"/>
    </row>
    <row r="47" ht="13.5" customHeight="1">
      <c r="A47" s="18" t="s">
        <v>101</v>
      </c>
      <c r="B47" s="18" t="s">
        <v>102</v>
      </c>
      <c r="C47" s="19">
        <v>0.0</v>
      </c>
      <c r="D47" s="20">
        <v>1.0</v>
      </c>
      <c r="E47" s="20">
        <v>0.0</v>
      </c>
      <c r="F47" s="20">
        <v>1.0</v>
      </c>
      <c r="G47" s="18" t="s">
        <v>24</v>
      </c>
      <c r="H47" s="21" t="s">
        <v>53</v>
      </c>
      <c r="I47" s="18" t="s">
        <v>20</v>
      </c>
      <c r="J47" s="26">
        <v>1.0</v>
      </c>
      <c r="K47" s="27" t="s">
        <v>24</v>
      </c>
      <c r="L47" s="23" t="s">
        <v>19</v>
      </c>
      <c r="M47" s="5">
        <v>1275.0</v>
      </c>
      <c r="N47" s="24" t="s">
        <v>35</v>
      </c>
      <c r="O47" s="5">
        <v>1275.0</v>
      </c>
      <c r="P47" s="24" t="s">
        <v>35</v>
      </c>
      <c r="Q47" s="5">
        <f t="shared" si="14"/>
        <v>1275</v>
      </c>
      <c r="R47" s="24">
        <v>1275.0</v>
      </c>
    </row>
    <row r="48" ht="13.5" customHeight="1">
      <c r="A48" s="9" t="s">
        <v>19</v>
      </c>
      <c r="B48" s="10" t="s">
        <v>19</v>
      </c>
      <c r="C48" s="11" t="s">
        <v>20</v>
      </c>
      <c r="D48" s="12" t="s">
        <v>20</v>
      </c>
      <c r="E48" s="12" t="s">
        <v>20</v>
      </c>
      <c r="F48" s="12" t="s">
        <v>20</v>
      </c>
      <c r="G48" s="10" t="s">
        <v>21</v>
      </c>
      <c r="H48" s="13" t="s">
        <v>19</v>
      </c>
      <c r="I48" s="10"/>
      <c r="J48" s="11" t="s">
        <v>19</v>
      </c>
      <c r="K48" s="10"/>
      <c r="L48" s="14" t="s">
        <v>19</v>
      </c>
      <c r="M48" s="16"/>
      <c r="N48" s="16"/>
      <c r="O48" s="16"/>
      <c r="P48" s="16"/>
      <c r="Q48" s="16"/>
      <c r="R48" s="16"/>
    </row>
    <row r="49" ht="13.5" customHeight="1">
      <c r="A49" s="9" t="s">
        <v>103</v>
      </c>
      <c r="B49" s="10" t="s">
        <v>19</v>
      </c>
      <c r="C49" s="11" t="s">
        <v>20</v>
      </c>
      <c r="D49" s="12" t="s">
        <v>20</v>
      </c>
      <c r="E49" s="12" t="s">
        <v>20</v>
      </c>
      <c r="F49" s="12" t="s">
        <v>20</v>
      </c>
      <c r="G49" s="10" t="s">
        <v>21</v>
      </c>
      <c r="H49" s="13" t="s">
        <v>19</v>
      </c>
      <c r="I49" s="10"/>
      <c r="J49" s="11" t="s">
        <v>19</v>
      </c>
      <c r="K49" s="10"/>
      <c r="L49" s="14" t="s">
        <v>19</v>
      </c>
      <c r="M49" s="16"/>
      <c r="N49" s="16"/>
      <c r="O49" s="16"/>
      <c r="P49" s="16"/>
      <c r="Q49" s="16"/>
      <c r="R49" s="16"/>
    </row>
    <row r="50" ht="13.5" customHeight="1">
      <c r="A50" s="27" t="s">
        <v>104</v>
      </c>
      <c r="B50" s="18" t="s">
        <v>88</v>
      </c>
      <c r="C50" s="19"/>
      <c r="D50" s="20"/>
      <c r="E50" s="20"/>
      <c r="F50" s="20"/>
      <c r="G50" s="18"/>
      <c r="H50" s="21"/>
      <c r="I50" s="18"/>
      <c r="J50" s="26">
        <v>31.0</v>
      </c>
      <c r="K50" s="27" t="s">
        <v>49</v>
      </c>
      <c r="L50" s="23"/>
      <c r="M50" s="5">
        <f t="shared" ref="M50:M51" si="15">J50*N50</f>
        <v>525.45</v>
      </c>
      <c r="N50" s="24">
        <v>16.95</v>
      </c>
      <c r="O50" s="5">
        <f t="shared" ref="O50:O55" si="16">J50*P50</f>
        <v>525.45</v>
      </c>
      <c r="P50" s="24">
        <v>16.95</v>
      </c>
      <c r="Q50" s="5">
        <f t="shared" ref="Q50:Q53" si="17">J50*R50</f>
        <v>571.33</v>
      </c>
      <c r="R50" s="24">
        <v>18.43</v>
      </c>
    </row>
    <row r="51" ht="13.5" customHeight="1">
      <c r="A51" s="27" t="s">
        <v>105</v>
      </c>
      <c r="B51" s="18" t="s">
        <v>88</v>
      </c>
      <c r="C51" s="19"/>
      <c r="D51" s="20"/>
      <c r="E51" s="20"/>
      <c r="F51" s="20"/>
      <c r="G51" s="18"/>
      <c r="H51" s="21"/>
      <c r="I51" s="18"/>
      <c r="J51" s="26">
        <v>49.0</v>
      </c>
      <c r="K51" s="27" t="s">
        <v>49</v>
      </c>
      <c r="L51" s="23" t="s">
        <v>19</v>
      </c>
      <c r="M51" s="5">
        <f t="shared" si="15"/>
        <v>1026.55</v>
      </c>
      <c r="N51" s="24">
        <v>20.95</v>
      </c>
      <c r="O51" s="5">
        <f t="shared" si="16"/>
        <v>1124.55</v>
      </c>
      <c r="P51" s="24">
        <v>22.95</v>
      </c>
      <c r="Q51" s="5">
        <f t="shared" si="17"/>
        <v>1176</v>
      </c>
      <c r="R51" s="24">
        <v>24.0</v>
      </c>
    </row>
    <row r="52" ht="13.5" customHeight="1">
      <c r="A52" s="18" t="s">
        <v>106</v>
      </c>
      <c r="B52" s="18" t="s">
        <v>48</v>
      </c>
      <c r="C52" s="19"/>
      <c r="D52" s="20"/>
      <c r="E52" s="20"/>
      <c r="F52" s="20"/>
      <c r="G52" s="18"/>
      <c r="H52" s="21"/>
      <c r="I52" s="18"/>
      <c r="J52" s="26">
        <v>7.0</v>
      </c>
      <c r="K52" s="27" t="s">
        <v>49</v>
      </c>
      <c r="L52" s="23" t="s">
        <v>19</v>
      </c>
      <c r="M52" s="5">
        <f>(O52+Q52)/2</f>
        <v>203.875</v>
      </c>
      <c r="N52" s="24" t="s">
        <v>35</v>
      </c>
      <c r="O52" s="5">
        <f t="shared" si="16"/>
        <v>223.65</v>
      </c>
      <c r="P52" s="24">
        <v>31.95</v>
      </c>
      <c r="Q52" s="5">
        <f t="shared" si="17"/>
        <v>184.1</v>
      </c>
      <c r="R52" s="24">
        <v>26.3</v>
      </c>
    </row>
    <row r="53" ht="13.5" customHeight="1">
      <c r="A53" s="18" t="s">
        <v>107</v>
      </c>
      <c r="B53" s="18" t="s">
        <v>90</v>
      </c>
      <c r="C53" s="19">
        <v>0.0</v>
      </c>
      <c r="D53" s="20">
        <v>11.5</v>
      </c>
      <c r="E53" s="20">
        <v>10.0</v>
      </c>
      <c r="F53" s="20">
        <v>12.65</v>
      </c>
      <c r="G53" s="18" t="s">
        <v>63</v>
      </c>
      <c r="H53" s="21" t="s">
        <v>108</v>
      </c>
      <c r="I53" s="18" t="s">
        <v>73</v>
      </c>
      <c r="J53" s="26">
        <v>13.0</v>
      </c>
      <c r="K53" s="27" t="s">
        <v>74</v>
      </c>
      <c r="L53" s="23" t="s">
        <v>19</v>
      </c>
      <c r="M53" s="5">
        <f t="shared" ref="M53:M54" si="18">J53*N53</f>
        <v>350.35</v>
      </c>
      <c r="N53" s="24">
        <v>26.95</v>
      </c>
      <c r="O53" s="5">
        <f t="shared" si="16"/>
        <v>571.35</v>
      </c>
      <c r="P53" s="24">
        <v>43.95</v>
      </c>
      <c r="Q53" s="5">
        <f t="shared" si="17"/>
        <v>946.27</v>
      </c>
      <c r="R53" s="24">
        <v>72.79</v>
      </c>
    </row>
    <row r="54" ht="13.5" customHeight="1">
      <c r="A54" s="18" t="s">
        <v>94</v>
      </c>
      <c r="B54" s="18" t="s">
        <v>109</v>
      </c>
      <c r="C54" s="19">
        <v>0.0</v>
      </c>
      <c r="D54" s="20">
        <v>5.0</v>
      </c>
      <c r="E54" s="20">
        <v>0.0</v>
      </c>
      <c r="F54" s="20">
        <v>5.0</v>
      </c>
      <c r="G54" s="18" t="s">
        <v>24</v>
      </c>
      <c r="H54" s="21" t="s">
        <v>53</v>
      </c>
      <c r="I54" s="18" t="s">
        <v>24</v>
      </c>
      <c r="J54" s="26">
        <v>5.0</v>
      </c>
      <c r="K54" s="18" t="s">
        <v>24</v>
      </c>
      <c r="L54" s="23" t="s">
        <v>19</v>
      </c>
      <c r="M54" s="5">
        <f t="shared" si="18"/>
        <v>2245</v>
      </c>
      <c r="N54" s="24">
        <v>449.0</v>
      </c>
      <c r="O54" s="5">
        <f t="shared" si="16"/>
        <v>2295</v>
      </c>
      <c r="P54" s="24">
        <v>459.0</v>
      </c>
      <c r="Q54" s="5">
        <f>(M54+O54)/2</f>
        <v>2270</v>
      </c>
      <c r="R54" s="24" t="s">
        <v>96</v>
      </c>
    </row>
    <row r="55" ht="13.5" customHeight="1">
      <c r="A55" s="18" t="s">
        <v>97</v>
      </c>
      <c r="B55" s="18" t="s">
        <v>98</v>
      </c>
      <c r="C55" s="19">
        <v>0.0</v>
      </c>
      <c r="D55" s="20">
        <v>5.0</v>
      </c>
      <c r="E55" s="20">
        <v>0.0</v>
      </c>
      <c r="F55" s="20">
        <v>5.0</v>
      </c>
      <c r="G55" s="18" t="s">
        <v>24</v>
      </c>
      <c r="H55" s="21" t="s">
        <v>53</v>
      </c>
      <c r="I55" s="18" t="s">
        <v>63</v>
      </c>
      <c r="J55" s="26">
        <v>5.0</v>
      </c>
      <c r="K55" s="27" t="s">
        <v>24</v>
      </c>
      <c r="L55" s="23" t="s">
        <v>19</v>
      </c>
      <c r="M55" s="5">
        <f>(O55+Q55)/2</f>
        <v>2556.875</v>
      </c>
      <c r="N55" s="24" t="s">
        <v>35</v>
      </c>
      <c r="O55" s="5">
        <f t="shared" si="16"/>
        <v>1795</v>
      </c>
      <c r="P55" s="24">
        <v>359.0</v>
      </c>
      <c r="Q55" s="5">
        <f t="shared" ref="Q55:Q58" si="19">J55*R55</f>
        <v>3318.75</v>
      </c>
      <c r="R55" s="24">
        <v>663.75</v>
      </c>
    </row>
    <row r="56" ht="13.5" customHeight="1">
      <c r="A56" s="18" t="s">
        <v>110</v>
      </c>
      <c r="B56" s="18" t="s">
        <v>111</v>
      </c>
      <c r="C56" s="19">
        <v>0.0</v>
      </c>
      <c r="D56" s="20">
        <v>3.0</v>
      </c>
      <c r="E56" s="20">
        <v>0.0</v>
      </c>
      <c r="F56" s="20">
        <v>3.0</v>
      </c>
      <c r="G56" s="18" t="s">
        <v>24</v>
      </c>
      <c r="H56" s="21" t="s">
        <v>53</v>
      </c>
      <c r="I56" s="18" t="s">
        <v>20</v>
      </c>
      <c r="J56" s="26">
        <v>3.0</v>
      </c>
      <c r="K56" s="27" t="s">
        <v>24</v>
      </c>
      <c r="L56" s="23" t="s">
        <v>19</v>
      </c>
      <c r="M56" s="5">
        <v>463.29</v>
      </c>
      <c r="N56" s="24" t="s">
        <v>35</v>
      </c>
      <c r="O56" s="5">
        <v>463.29</v>
      </c>
      <c r="P56" s="24" t="s">
        <v>35</v>
      </c>
      <c r="Q56" s="5">
        <f t="shared" si="19"/>
        <v>463.29</v>
      </c>
      <c r="R56" s="24">
        <v>154.43</v>
      </c>
    </row>
    <row r="57" ht="13.5" customHeight="1">
      <c r="A57" s="18" t="s">
        <v>99</v>
      </c>
      <c r="B57" s="18" t="s">
        <v>48</v>
      </c>
      <c r="C57" s="19"/>
      <c r="D57" s="20"/>
      <c r="E57" s="20"/>
      <c r="F57" s="20"/>
      <c r="G57" s="18"/>
      <c r="H57" s="21"/>
      <c r="I57" s="18"/>
      <c r="J57" s="26">
        <v>58.0</v>
      </c>
      <c r="K57" s="18" t="s">
        <v>77</v>
      </c>
      <c r="L57" s="23" t="s">
        <v>19</v>
      </c>
      <c r="M57" s="5">
        <v>1699.4</v>
      </c>
      <c r="N57" s="24" t="s">
        <v>35</v>
      </c>
      <c r="O57" s="5">
        <v>1699.4</v>
      </c>
      <c r="P57" s="24" t="s">
        <v>35</v>
      </c>
      <c r="Q57" s="5">
        <f t="shared" si="19"/>
        <v>1699.4</v>
      </c>
      <c r="R57" s="24">
        <v>29.3</v>
      </c>
      <c r="T57" s="30"/>
      <c r="V57" s="30"/>
    </row>
    <row r="58" ht="13.5" customHeight="1">
      <c r="A58" s="18" t="s">
        <v>112</v>
      </c>
      <c r="B58" s="18" t="s">
        <v>48</v>
      </c>
      <c r="C58" s="19"/>
      <c r="D58" s="20"/>
      <c r="E58" s="20"/>
      <c r="F58" s="20"/>
      <c r="G58" s="18"/>
      <c r="H58" s="21"/>
      <c r="I58" s="18"/>
      <c r="J58" s="26">
        <v>70.0</v>
      </c>
      <c r="K58" s="27" t="s">
        <v>49</v>
      </c>
      <c r="L58" s="23" t="s">
        <v>19</v>
      </c>
      <c r="M58" s="5">
        <v>2051.0</v>
      </c>
      <c r="N58" s="24" t="s">
        <v>35</v>
      </c>
      <c r="O58" s="5">
        <v>2051.0</v>
      </c>
      <c r="P58" s="24" t="s">
        <v>35</v>
      </c>
      <c r="Q58" s="5">
        <f t="shared" si="19"/>
        <v>2051</v>
      </c>
      <c r="R58" s="24">
        <v>29.3</v>
      </c>
      <c r="T58" s="30"/>
      <c r="V58" s="30"/>
    </row>
    <row r="59" ht="13.5" customHeight="1">
      <c r="A59" s="9" t="s">
        <v>19</v>
      </c>
      <c r="B59" s="10" t="s">
        <v>19</v>
      </c>
      <c r="C59" s="11" t="s">
        <v>20</v>
      </c>
      <c r="D59" s="12" t="s">
        <v>20</v>
      </c>
      <c r="E59" s="12" t="s">
        <v>20</v>
      </c>
      <c r="F59" s="12" t="s">
        <v>20</v>
      </c>
      <c r="G59" s="10" t="s">
        <v>21</v>
      </c>
      <c r="H59" s="13" t="s">
        <v>19</v>
      </c>
      <c r="I59" s="10"/>
      <c r="J59" s="11" t="s">
        <v>19</v>
      </c>
      <c r="K59" s="10"/>
      <c r="L59" s="14" t="s">
        <v>19</v>
      </c>
      <c r="M59" s="16"/>
      <c r="N59" s="16"/>
      <c r="O59" s="16"/>
      <c r="P59" s="16"/>
      <c r="Q59" s="16"/>
      <c r="R59" s="16"/>
    </row>
    <row r="60" ht="13.5" customHeight="1">
      <c r="A60" s="9" t="s">
        <v>113</v>
      </c>
      <c r="B60" s="10" t="s">
        <v>19</v>
      </c>
      <c r="C60" s="11" t="s">
        <v>20</v>
      </c>
      <c r="D60" s="12" t="s">
        <v>20</v>
      </c>
      <c r="E60" s="12" t="s">
        <v>20</v>
      </c>
      <c r="F60" s="12" t="s">
        <v>20</v>
      </c>
      <c r="G60" s="10" t="s">
        <v>21</v>
      </c>
      <c r="H60" s="13" t="s">
        <v>19</v>
      </c>
      <c r="I60" s="10"/>
      <c r="J60" s="11" t="s">
        <v>19</v>
      </c>
      <c r="K60" s="10"/>
      <c r="L60" s="14" t="s">
        <v>19</v>
      </c>
      <c r="M60" s="16"/>
      <c r="N60" s="16"/>
      <c r="O60" s="16"/>
      <c r="P60" s="16"/>
      <c r="Q60" s="16"/>
      <c r="R60" s="16"/>
    </row>
    <row r="61" ht="13.5" customHeight="1">
      <c r="A61" s="18" t="s">
        <v>114</v>
      </c>
      <c r="B61" s="18" t="s">
        <v>115</v>
      </c>
      <c r="C61" s="19">
        <v>1943.0</v>
      </c>
      <c r="D61" s="20">
        <v>11.0</v>
      </c>
      <c r="E61" s="20">
        <v>0.0</v>
      </c>
      <c r="F61" s="20">
        <v>11.0</v>
      </c>
      <c r="G61" s="18" t="s">
        <v>24</v>
      </c>
      <c r="H61" s="31" t="s">
        <v>116</v>
      </c>
      <c r="I61" s="27" t="s">
        <v>117</v>
      </c>
      <c r="J61" s="26">
        <v>4.0</v>
      </c>
      <c r="K61" s="18" t="s">
        <v>24</v>
      </c>
      <c r="L61" s="23" t="s">
        <v>19</v>
      </c>
      <c r="M61" s="5">
        <f>(O61+Q61)/2</f>
        <v>16186</v>
      </c>
      <c r="N61" s="24" t="s">
        <v>35</v>
      </c>
      <c r="O61" s="5">
        <f>J61*P61</f>
        <v>15580</v>
      </c>
      <c r="P61" s="24">
        <v>3895.0</v>
      </c>
      <c r="Q61" s="5">
        <f>J61*R61</f>
        <v>16792</v>
      </c>
      <c r="R61" s="24">
        <v>4198.0</v>
      </c>
    </row>
    <row r="62" ht="13.5" customHeight="1">
      <c r="A62" s="9" t="s">
        <v>19</v>
      </c>
      <c r="B62" s="10" t="s">
        <v>19</v>
      </c>
      <c r="C62" s="11" t="s">
        <v>20</v>
      </c>
      <c r="D62" s="12" t="s">
        <v>20</v>
      </c>
      <c r="E62" s="12" t="s">
        <v>20</v>
      </c>
      <c r="F62" s="12" t="s">
        <v>20</v>
      </c>
      <c r="G62" s="10" t="s">
        <v>21</v>
      </c>
      <c r="H62" s="13" t="s">
        <v>19</v>
      </c>
      <c r="I62" s="10"/>
      <c r="J62" s="11" t="s">
        <v>19</v>
      </c>
      <c r="K62" s="10"/>
      <c r="L62" s="14" t="s">
        <v>19</v>
      </c>
      <c r="M62" s="16"/>
      <c r="N62" s="16"/>
      <c r="O62" s="16"/>
      <c r="P62" s="33"/>
      <c r="Q62" s="16"/>
      <c r="R62" s="16"/>
    </row>
    <row r="63" ht="13.5" customHeight="1">
      <c r="A63" s="9" t="s">
        <v>118</v>
      </c>
      <c r="B63" s="10" t="s">
        <v>19</v>
      </c>
      <c r="C63" s="11" t="s">
        <v>20</v>
      </c>
      <c r="D63" s="12" t="s">
        <v>20</v>
      </c>
      <c r="E63" s="12" t="s">
        <v>20</v>
      </c>
      <c r="F63" s="12" t="s">
        <v>20</v>
      </c>
      <c r="G63" s="10" t="s">
        <v>21</v>
      </c>
      <c r="H63" s="13" t="s">
        <v>19</v>
      </c>
      <c r="I63" s="10"/>
      <c r="J63" s="11" t="s">
        <v>19</v>
      </c>
      <c r="K63" s="10"/>
      <c r="L63" s="14" t="s">
        <v>19</v>
      </c>
      <c r="M63" s="16"/>
      <c r="N63" s="16"/>
      <c r="O63" s="16"/>
      <c r="P63" s="16"/>
      <c r="Q63" s="16"/>
      <c r="R63" s="16"/>
    </row>
    <row r="64" ht="13.5" customHeight="1">
      <c r="A64" s="18" t="s">
        <v>119</v>
      </c>
      <c r="B64" s="18" t="s">
        <v>48</v>
      </c>
      <c r="C64" s="19">
        <v>0.0</v>
      </c>
      <c r="D64" s="20">
        <v>16.0</v>
      </c>
      <c r="E64" s="20">
        <v>20.0</v>
      </c>
      <c r="F64" s="20">
        <v>19.2</v>
      </c>
      <c r="G64" s="18" t="s">
        <v>77</v>
      </c>
      <c r="H64" s="21" t="s">
        <v>53</v>
      </c>
      <c r="I64" s="18" t="s">
        <v>20</v>
      </c>
      <c r="J64" s="26">
        <v>20.0</v>
      </c>
      <c r="K64" s="27" t="s">
        <v>49</v>
      </c>
      <c r="L64" s="23" t="s">
        <v>19</v>
      </c>
      <c r="M64" s="5">
        <f t="shared" ref="M64:M65" si="20">J64*N64</f>
        <v>329</v>
      </c>
      <c r="N64" s="24">
        <v>16.45</v>
      </c>
      <c r="O64" s="5">
        <f t="shared" ref="O64:O65" si="21">J64*P64</f>
        <v>359</v>
      </c>
      <c r="P64" s="24">
        <v>17.95</v>
      </c>
      <c r="Q64" s="5">
        <f t="shared" ref="Q64:Q65" si="22">J64*R64</f>
        <v>362</v>
      </c>
      <c r="R64" s="24">
        <v>18.1</v>
      </c>
    </row>
    <row r="65" ht="13.5" customHeight="1">
      <c r="A65" s="18" t="s">
        <v>120</v>
      </c>
      <c r="B65" s="18" t="s">
        <v>48</v>
      </c>
      <c r="C65" s="19"/>
      <c r="D65" s="20"/>
      <c r="E65" s="20"/>
      <c r="F65" s="20"/>
      <c r="G65" s="18"/>
      <c r="H65" s="21"/>
      <c r="I65" s="18"/>
      <c r="J65" s="26">
        <v>8.0</v>
      </c>
      <c r="K65" s="27" t="s">
        <v>49</v>
      </c>
      <c r="L65" s="23" t="s">
        <v>19</v>
      </c>
      <c r="M65" s="5">
        <f t="shared" si="20"/>
        <v>111.6</v>
      </c>
      <c r="N65" s="24">
        <v>13.95</v>
      </c>
      <c r="O65" s="5">
        <f t="shared" si="21"/>
        <v>111.6</v>
      </c>
      <c r="P65" s="24">
        <v>13.95</v>
      </c>
      <c r="Q65" s="5">
        <f t="shared" si="22"/>
        <v>134.4</v>
      </c>
      <c r="R65" s="24">
        <v>16.8</v>
      </c>
    </row>
    <row r="66" ht="13.5" customHeight="1">
      <c r="A66" s="9" t="s">
        <v>19</v>
      </c>
      <c r="B66" s="10" t="s">
        <v>19</v>
      </c>
      <c r="C66" s="11" t="s">
        <v>20</v>
      </c>
      <c r="D66" s="12" t="s">
        <v>20</v>
      </c>
      <c r="E66" s="12" t="s">
        <v>20</v>
      </c>
      <c r="F66" s="12" t="s">
        <v>20</v>
      </c>
      <c r="G66" s="10" t="s">
        <v>21</v>
      </c>
      <c r="H66" s="13" t="s">
        <v>19</v>
      </c>
      <c r="I66" s="10"/>
      <c r="J66" s="11" t="s">
        <v>19</v>
      </c>
      <c r="K66" s="10"/>
      <c r="L66" s="14" t="s">
        <v>19</v>
      </c>
      <c r="M66" s="16"/>
      <c r="N66" s="16"/>
      <c r="O66" s="16"/>
      <c r="P66" s="16"/>
      <c r="Q66" s="16"/>
      <c r="R66" s="16"/>
    </row>
    <row r="67" ht="13.5" customHeight="1">
      <c r="A67" s="9" t="s">
        <v>121</v>
      </c>
      <c r="B67" s="10" t="s">
        <v>19</v>
      </c>
      <c r="C67" s="11" t="s">
        <v>20</v>
      </c>
      <c r="D67" s="12" t="s">
        <v>20</v>
      </c>
      <c r="E67" s="12" t="s">
        <v>20</v>
      </c>
      <c r="F67" s="12" t="s">
        <v>20</v>
      </c>
      <c r="G67" s="10" t="s">
        <v>21</v>
      </c>
      <c r="H67" s="13" t="s">
        <v>19</v>
      </c>
      <c r="I67" s="10"/>
      <c r="J67" s="11" t="s">
        <v>19</v>
      </c>
      <c r="K67" s="10"/>
      <c r="L67" s="14" t="s">
        <v>19</v>
      </c>
      <c r="M67" s="16"/>
      <c r="N67" s="16"/>
      <c r="O67" s="16"/>
      <c r="P67" s="16"/>
      <c r="Q67" s="16"/>
      <c r="R67" s="16"/>
    </row>
    <row r="68" ht="13.5" customHeight="1">
      <c r="A68" s="18" t="s">
        <v>105</v>
      </c>
      <c r="B68" s="18" t="s">
        <v>88</v>
      </c>
      <c r="C68" s="19"/>
      <c r="D68" s="20"/>
      <c r="E68" s="20"/>
      <c r="F68" s="20"/>
      <c r="G68" s="18"/>
      <c r="H68" s="21"/>
      <c r="I68" s="18"/>
      <c r="J68" s="26">
        <v>5.0</v>
      </c>
      <c r="K68" s="27" t="s">
        <v>49</v>
      </c>
      <c r="L68" s="23" t="s">
        <v>19</v>
      </c>
      <c r="M68" s="5">
        <f>J68*N68</f>
        <v>104.75</v>
      </c>
      <c r="N68" s="24">
        <v>20.95</v>
      </c>
      <c r="O68" s="5">
        <f t="shared" ref="O68:O69" si="23">J68*P68</f>
        <v>114.75</v>
      </c>
      <c r="P68" s="24">
        <v>22.95</v>
      </c>
      <c r="Q68" s="5">
        <f t="shared" ref="Q68:Q69" si="24">J68*R68</f>
        <v>120</v>
      </c>
      <c r="R68" s="24">
        <v>24.0</v>
      </c>
    </row>
    <row r="69" ht="13.5" customHeight="1">
      <c r="A69" s="18" t="s">
        <v>122</v>
      </c>
      <c r="B69" s="18" t="s">
        <v>48</v>
      </c>
      <c r="C69" s="19"/>
      <c r="D69" s="20"/>
      <c r="E69" s="20"/>
      <c r="F69" s="20"/>
      <c r="G69" s="18"/>
      <c r="H69" s="21"/>
      <c r="I69" s="18"/>
      <c r="J69" s="26">
        <v>6.0</v>
      </c>
      <c r="K69" s="27" t="s">
        <v>49</v>
      </c>
      <c r="L69" s="23" t="s">
        <v>19</v>
      </c>
      <c r="M69" s="5">
        <f>(O69+Q69)/2</f>
        <v>136.35</v>
      </c>
      <c r="N69" s="24" t="s">
        <v>35</v>
      </c>
      <c r="O69" s="5">
        <f t="shared" si="23"/>
        <v>155.7</v>
      </c>
      <c r="P69" s="24">
        <v>25.95</v>
      </c>
      <c r="Q69" s="5">
        <f t="shared" si="24"/>
        <v>117</v>
      </c>
      <c r="R69" s="24">
        <v>19.5</v>
      </c>
    </row>
    <row r="70" ht="13.5" customHeight="1">
      <c r="A70" s="9" t="s">
        <v>19</v>
      </c>
      <c r="B70" s="10" t="s">
        <v>19</v>
      </c>
      <c r="C70" s="11" t="s">
        <v>20</v>
      </c>
      <c r="D70" s="12" t="s">
        <v>20</v>
      </c>
      <c r="E70" s="12" t="s">
        <v>20</v>
      </c>
      <c r="F70" s="12" t="s">
        <v>20</v>
      </c>
      <c r="G70" s="10" t="s">
        <v>21</v>
      </c>
      <c r="H70" s="13" t="s">
        <v>19</v>
      </c>
      <c r="I70" s="10"/>
      <c r="J70" s="11" t="s">
        <v>19</v>
      </c>
      <c r="K70" s="10"/>
      <c r="L70" s="14" t="s">
        <v>19</v>
      </c>
      <c r="M70" s="16"/>
      <c r="N70" s="16"/>
      <c r="O70" s="16"/>
      <c r="P70" s="16"/>
      <c r="Q70" s="16"/>
      <c r="R70" s="16"/>
    </row>
    <row r="71" ht="13.5" customHeight="1">
      <c r="A71" s="9" t="s">
        <v>123</v>
      </c>
      <c r="B71" s="10" t="s">
        <v>19</v>
      </c>
      <c r="C71" s="11" t="s">
        <v>20</v>
      </c>
      <c r="D71" s="12" t="s">
        <v>20</v>
      </c>
      <c r="E71" s="12" t="s">
        <v>20</v>
      </c>
      <c r="F71" s="12" t="s">
        <v>20</v>
      </c>
      <c r="G71" s="10" t="s">
        <v>21</v>
      </c>
      <c r="H71" s="13" t="s">
        <v>19</v>
      </c>
      <c r="I71" s="10"/>
      <c r="J71" s="11" t="s">
        <v>19</v>
      </c>
      <c r="K71" s="10"/>
      <c r="L71" s="14" t="s">
        <v>19</v>
      </c>
      <c r="M71" s="16"/>
      <c r="N71" s="16"/>
      <c r="O71" s="16"/>
      <c r="P71" s="16"/>
      <c r="Q71" s="16"/>
      <c r="R71" s="16"/>
    </row>
    <row r="72" ht="13.5" customHeight="1">
      <c r="A72" s="18" t="s">
        <v>124</v>
      </c>
      <c r="B72" s="18" t="s">
        <v>48</v>
      </c>
      <c r="C72" s="19"/>
      <c r="D72" s="20"/>
      <c r="E72" s="20"/>
      <c r="F72" s="20"/>
      <c r="G72" s="18"/>
      <c r="H72" s="21"/>
      <c r="I72" s="18"/>
      <c r="J72" s="26">
        <v>13.0</v>
      </c>
      <c r="K72" s="27" t="s">
        <v>49</v>
      </c>
      <c r="L72" s="23" t="s">
        <v>19</v>
      </c>
      <c r="M72" s="5">
        <f>J72*N72</f>
        <v>213.85</v>
      </c>
      <c r="N72" s="24">
        <v>16.45</v>
      </c>
      <c r="O72" s="5">
        <f>J72*P72</f>
        <v>233.35</v>
      </c>
      <c r="P72" s="24">
        <v>17.95</v>
      </c>
      <c r="Q72" s="5">
        <f t="shared" ref="Q72:Q74" si="25">J72*R72</f>
        <v>235.3</v>
      </c>
      <c r="R72" s="24">
        <v>18.1</v>
      </c>
    </row>
    <row r="73" ht="13.5" customHeight="1">
      <c r="A73" s="27" t="s">
        <v>125</v>
      </c>
      <c r="B73" s="18" t="s">
        <v>126</v>
      </c>
      <c r="C73" s="19">
        <v>2000.0</v>
      </c>
      <c r="D73" s="20"/>
      <c r="E73" s="20"/>
      <c r="F73" s="20"/>
      <c r="G73" s="18"/>
      <c r="H73" s="21"/>
      <c r="I73" s="18"/>
      <c r="J73" s="22" t="s">
        <v>127</v>
      </c>
      <c r="K73" s="18" t="s">
        <v>24</v>
      </c>
      <c r="L73" s="23" t="s">
        <v>19</v>
      </c>
      <c r="M73" s="5">
        <v>2168.0</v>
      </c>
      <c r="N73" s="24" t="s">
        <v>35</v>
      </c>
      <c r="O73" s="5">
        <v>2168.0</v>
      </c>
      <c r="P73" s="24" t="s">
        <v>35</v>
      </c>
      <c r="Q73" s="5">
        <f t="shared" si="25"/>
        <v>2168</v>
      </c>
      <c r="R73" s="24">
        <v>271.0</v>
      </c>
    </row>
    <row r="74" ht="13.5" customHeight="1">
      <c r="A74" s="18" t="s">
        <v>128</v>
      </c>
      <c r="B74" s="18" t="s">
        <v>48</v>
      </c>
      <c r="C74" s="19">
        <v>3120.0</v>
      </c>
      <c r="D74" s="20"/>
      <c r="E74" s="20"/>
      <c r="F74" s="20"/>
      <c r="G74" s="18"/>
      <c r="H74" s="21"/>
      <c r="I74" s="18"/>
      <c r="J74" s="26">
        <v>13.0</v>
      </c>
      <c r="K74" s="27" t="s">
        <v>54</v>
      </c>
      <c r="L74" s="23" t="s">
        <v>19</v>
      </c>
      <c r="M74" s="5">
        <f>J74*N74</f>
        <v>120.25</v>
      </c>
      <c r="N74" s="24">
        <v>9.25</v>
      </c>
      <c r="O74" s="5">
        <f>J74*P74</f>
        <v>116.35</v>
      </c>
      <c r="P74" s="24">
        <v>8.95</v>
      </c>
      <c r="Q74" s="5">
        <f t="shared" si="25"/>
        <v>154.7</v>
      </c>
      <c r="R74" s="24">
        <v>11.9</v>
      </c>
    </row>
    <row r="75" ht="13.5" customHeight="1">
      <c r="A75" s="18" t="s">
        <v>129</v>
      </c>
      <c r="B75" s="18" t="s">
        <v>130</v>
      </c>
      <c r="C75" s="19"/>
      <c r="D75" s="29"/>
      <c r="E75" s="29"/>
      <c r="F75" s="20">
        <v>40.0</v>
      </c>
      <c r="G75" s="18" t="s">
        <v>63</v>
      </c>
      <c r="H75" s="21"/>
      <c r="I75" s="18"/>
      <c r="J75" s="26"/>
      <c r="K75" s="18"/>
      <c r="L75" s="23" t="s">
        <v>19</v>
      </c>
      <c r="M75" s="5">
        <v>6209.5</v>
      </c>
      <c r="N75" s="24" t="s">
        <v>131</v>
      </c>
      <c r="O75" s="5">
        <f t="shared" ref="O75:O76" si="26">P75*6</f>
        <v>4194</v>
      </c>
      <c r="P75" s="24">
        <v>699.0</v>
      </c>
      <c r="Q75" s="5">
        <f>R75*7</f>
        <v>8225</v>
      </c>
      <c r="R75" s="24">
        <v>1175.0</v>
      </c>
    </row>
    <row r="76" ht="13.5" customHeight="1">
      <c r="A76" s="18" t="s">
        <v>132</v>
      </c>
      <c r="B76" s="18" t="s">
        <v>133</v>
      </c>
      <c r="C76" s="19"/>
      <c r="D76" s="20"/>
      <c r="E76" s="29"/>
      <c r="F76" s="20">
        <v>40.0</v>
      </c>
      <c r="G76" s="18" t="s">
        <v>63</v>
      </c>
      <c r="H76" s="21"/>
      <c r="I76" s="18"/>
      <c r="J76" s="22"/>
      <c r="K76" s="18"/>
      <c r="L76" s="23" t="s">
        <v>19</v>
      </c>
      <c r="M76" s="5">
        <f>N76*5</f>
        <v>995</v>
      </c>
      <c r="N76" s="24">
        <v>199.0</v>
      </c>
      <c r="O76" s="5">
        <f t="shared" si="26"/>
        <v>1194</v>
      </c>
      <c r="P76" s="24">
        <v>199.0</v>
      </c>
      <c r="Q76" s="5">
        <f>R76*4</f>
        <v>1580</v>
      </c>
      <c r="R76" s="24">
        <v>395.0</v>
      </c>
    </row>
    <row r="77" ht="13.5" customHeight="1">
      <c r="A77" s="18" t="s">
        <v>134</v>
      </c>
      <c r="B77" s="18" t="s">
        <v>135</v>
      </c>
      <c r="C77" s="19">
        <v>0.0</v>
      </c>
      <c r="D77" s="20">
        <v>383.0</v>
      </c>
      <c r="E77" s="20">
        <v>10.0</v>
      </c>
      <c r="F77" s="20">
        <v>421.3</v>
      </c>
      <c r="G77" s="18" t="s">
        <v>77</v>
      </c>
      <c r="H77" s="21"/>
      <c r="I77" s="18"/>
      <c r="J77" s="26">
        <v>422.0</v>
      </c>
      <c r="K77" s="27" t="s">
        <v>49</v>
      </c>
      <c r="L77" s="23" t="s">
        <v>19</v>
      </c>
      <c r="M77" s="5">
        <v>5464.9</v>
      </c>
      <c r="N77" s="24" t="s">
        <v>35</v>
      </c>
      <c r="O77" s="5">
        <f t="shared" ref="O77:O78" si="27">J77*P77</f>
        <v>5464.9</v>
      </c>
      <c r="P77" s="24">
        <v>12.95</v>
      </c>
      <c r="Q77" s="5">
        <v>5464.9</v>
      </c>
      <c r="R77" s="24" t="s">
        <v>35</v>
      </c>
    </row>
    <row r="78" ht="13.5" customHeight="1">
      <c r="A78" s="18" t="s">
        <v>136</v>
      </c>
      <c r="B78" s="18" t="s">
        <v>48</v>
      </c>
      <c r="C78" s="19">
        <v>420.0</v>
      </c>
      <c r="D78" s="20">
        <v>8.0</v>
      </c>
      <c r="E78" s="20">
        <v>0.0</v>
      </c>
      <c r="F78" s="20">
        <v>8.0</v>
      </c>
      <c r="G78" s="18" t="s">
        <v>24</v>
      </c>
      <c r="H78" s="21" t="s">
        <v>137</v>
      </c>
      <c r="I78" s="18" t="s">
        <v>26</v>
      </c>
      <c r="J78" s="22" t="s">
        <v>34</v>
      </c>
      <c r="K78" s="18" t="s">
        <v>24</v>
      </c>
      <c r="L78" s="23" t="s">
        <v>19</v>
      </c>
      <c r="M78" s="5">
        <f t="shared" ref="M78:M81" si="28">J78*N78</f>
        <v>21.75</v>
      </c>
      <c r="N78" s="24">
        <v>21.75</v>
      </c>
      <c r="O78" s="5">
        <f t="shared" si="27"/>
        <v>21.95</v>
      </c>
      <c r="P78" s="24">
        <v>21.95</v>
      </c>
      <c r="Q78" s="5">
        <f>J78*R78</f>
        <v>26.9</v>
      </c>
      <c r="R78" s="24">
        <v>26.9</v>
      </c>
    </row>
    <row r="79" ht="13.5" customHeight="1">
      <c r="A79" s="18" t="s">
        <v>138</v>
      </c>
      <c r="B79" s="18" t="s">
        <v>48</v>
      </c>
      <c r="C79" s="19">
        <v>3120.0</v>
      </c>
      <c r="D79" s="20">
        <v>4.0</v>
      </c>
      <c r="E79" s="29"/>
      <c r="F79" s="20"/>
      <c r="G79" s="18"/>
      <c r="H79" s="21"/>
      <c r="I79" s="18"/>
      <c r="J79" s="26">
        <v>13.0</v>
      </c>
      <c r="K79" s="27" t="s">
        <v>54</v>
      </c>
      <c r="L79" s="23" t="s">
        <v>19</v>
      </c>
      <c r="M79" s="5">
        <f t="shared" si="28"/>
        <v>128.05</v>
      </c>
      <c r="N79" s="24">
        <v>9.85</v>
      </c>
      <c r="O79" s="5">
        <v>128.05</v>
      </c>
      <c r="P79" s="24" t="s">
        <v>35</v>
      </c>
      <c r="Q79" s="5">
        <v>128.05</v>
      </c>
      <c r="R79" s="24" t="s">
        <v>35</v>
      </c>
    </row>
    <row r="80" ht="13.5" customHeight="1">
      <c r="A80" s="18" t="s">
        <v>139</v>
      </c>
      <c r="B80" s="18" t="s">
        <v>48</v>
      </c>
      <c r="C80" s="19">
        <v>3120.0</v>
      </c>
      <c r="D80" s="20">
        <v>10.0</v>
      </c>
      <c r="E80" s="20">
        <v>0.0</v>
      </c>
      <c r="F80" s="20">
        <v>10.0</v>
      </c>
      <c r="G80" s="18" t="s">
        <v>24</v>
      </c>
      <c r="H80" s="21" t="s">
        <v>56</v>
      </c>
      <c r="I80" s="18" t="s">
        <v>77</v>
      </c>
      <c r="J80" s="26">
        <v>6.0</v>
      </c>
      <c r="K80" s="18" t="s">
        <v>24</v>
      </c>
      <c r="L80" s="23" t="s">
        <v>19</v>
      </c>
      <c r="M80" s="5">
        <f t="shared" si="28"/>
        <v>83.7</v>
      </c>
      <c r="N80" s="24">
        <v>13.95</v>
      </c>
      <c r="O80" s="5">
        <f>J80*P80</f>
        <v>100.8</v>
      </c>
      <c r="P80" s="24">
        <v>16.8</v>
      </c>
      <c r="Q80" s="5">
        <f t="shared" ref="Q80:Q81" si="29">J80*R80</f>
        <v>100.8</v>
      </c>
      <c r="R80" s="24">
        <v>16.8</v>
      </c>
    </row>
    <row r="81" ht="13.5" customHeight="1">
      <c r="A81" s="18" t="s">
        <v>140</v>
      </c>
      <c r="B81" s="18" t="s">
        <v>19</v>
      </c>
      <c r="C81" s="19"/>
      <c r="D81" s="20"/>
      <c r="E81" s="20"/>
      <c r="F81" s="20"/>
      <c r="G81" s="18"/>
      <c r="H81" s="21"/>
      <c r="I81" s="18" t="s">
        <v>20</v>
      </c>
      <c r="J81" s="26">
        <v>1.0</v>
      </c>
      <c r="K81" s="18"/>
      <c r="L81" s="23" t="s">
        <v>19</v>
      </c>
      <c r="M81" s="5">
        <f t="shared" si="28"/>
        <v>159</v>
      </c>
      <c r="N81" s="24">
        <v>159.0</v>
      </c>
      <c r="O81" s="5">
        <v>186.5</v>
      </c>
      <c r="P81" s="24" t="s">
        <v>35</v>
      </c>
      <c r="Q81" s="5">
        <f t="shared" si="29"/>
        <v>214</v>
      </c>
      <c r="R81" s="24">
        <v>214.0</v>
      </c>
    </row>
    <row r="82" ht="13.5" customHeight="1">
      <c r="A82" s="18" t="s">
        <v>141</v>
      </c>
      <c r="B82" s="18" t="s">
        <v>86</v>
      </c>
      <c r="C82" s="19">
        <v>0.0</v>
      </c>
      <c r="D82" s="20">
        <v>40.0</v>
      </c>
      <c r="E82" s="20">
        <v>0.0</v>
      </c>
      <c r="F82" s="20">
        <v>40.0</v>
      </c>
      <c r="G82" s="18" t="s">
        <v>63</v>
      </c>
      <c r="H82" s="21"/>
      <c r="I82" s="18"/>
      <c r="J82" s="26"/>
      <c r="K82" s="18"/>
      <c r="L82" s="23" t="s">
        <v>19</v>
      </c>
      <c r="M82" s="5">
        <v>859.0</v>
      </c>
      <c r="N82" s="24">
        <v>859.0</v>
      </c>
      <c r="O82" s="5">
        <v>898.0</v>
      </c>
      <c r="P82" s="24">
        <v>449.0</v>
      </c>
      <c r="Q82" s="5">
        <v>1495.0</v>
      </c>
      <c r="R82" s="24">
        <v>1495.0</v>
      </c>
    </row>
    <row r="83" ht="13.5" customHeight="1">
      <c r="A83" s="18" t="s">
        <v>83</v>
      </c>
      <c r="B83" s="18" t="s">
        <v>84</v>
      </c>
      <c r="C83" s="19">
        <v>0.0</v>
      </c>
      <c r="D83" s="20">
        <v>1.0</v>
      </c>
      <c r="E83" s="20">
        <v>0.0</v>
      </c>
      <c r="F83" s="20">
        <v>1.0</v>
      </c>
      <c r="G83" s="18" t="s">
        <v>45</v>
      </c>
      <c r="H83" s="21" t="s">
        <v>34</v>
      </c>
      <c r="I83" s="18" t="s">
        <v>45</v>
      </c>
      <c r="J83" s="22" t="s">
        <v>34</v>
      </c>
      <c r="K83" s="18" t="s">
        <v>45</v>
      </c>
      <c r="L83" s="23" t="s">
        <v>19</v>
      </c>
      <c r="M83" s="5">
        <f>J83*N83</f>
        <v>499</v>
      </c>
      <c r="N83" s="24">
        <v>499.0</v>
      </c>
      <c r="O83" s="5">
        <f>J83*P83</f>
        <v>499</v>
      </c>
      <c r="P83" s="24">
        <v>499.0</v>
      </c>
      <c r="Q83" s="5">
        <f t="shared" ref="Q83:Q88" si="30">J83*R83</f>
        <v>795</v>
      </c>
      <c r="R83" s="24">
        <v>795.0</v>
      </c>
    </row>
    <row r="84" ht="13.5" customHeight="1">
      <c r="A84" s="18" t="s">
        <v>142</v>
      </c>
      <c r="B84" s="18" t="s">
        <v>52</v>
      </c>
      <c r="C84" s="19">
        <v>3072.0</v>
      </c>
      <c r="D84" s="20">
        <v>10.0</v>
      </c>
      <c r="E84" s="20">
        <v>0.0</v>
      </c>
      <c r="F84" s="20">
        <v>10.0</v>
      </c>
      <c r="G84" s="18" t="s">
        <v>24</v>
      </c>
      <c r="H84" s="21"/>
      <c r="I84" s="18"/>
      <c r="J84" s="26">
        <v>31.0</v>
      </c>
      <c r="K84" s="27" t="s">
        <v>49</v>
      </c>
      <c r="L84" s="23" t="s">
        <v>19</v>
      </c>
      <c r="M84" s="5">
        <v>2476.9</v>
      </c>
      <c r="N84" s="24" t="s">
        <v>35</v>
      </c>
      <c r="O84" s="5">
        <v>2476.9</v>
      </c>
      <c r="P84" s="24" t="s">
        <v>35</v>
      </c>
      <c r="Q84" s="5">
        <f t="shared" si="30"/>
        <v>2476.9</v>
      </c>
      <c r="R84" s="24">
        <v>79.9</v>
      </c>
    </row>
    <row r="85" ht="13.5" customHeight="1">
      <c r="A85" s="18" t="s">
        <v>143</v>
      </c>
      <c r="B85" s="18" t="s">
        <v>90</v>
      </c>
      <c r="C85" s="19">
        <v>0.0</v>
      </c>
      <c r="D85" s="20">
        <v>27.0</v>
      </c>
      <c r="E85" s="20">
        <v>0.0</v>
      </c>
      <c r="F85" s="20">
        <v>27.0</v>
      </c>
      <c r="G85" s="18" t="s">
        <v>63</v>
      </c>
      <c r="H85" s="21" t="s">
        <v>53</v>
      </c>
      <c r="I85" s="18" t="s">
        <v>73</v>
      </c>
      <c r="J85" s="26">
        <v>27.0</v>
      </c>
      <c r="K85" s="27" t="s">
        <v>74</v>
      </c>
      <c r="L85" s="23" t="s">
        <v>19</v>
      </c>
      <c r="M85" s="5">
        <v>6047.865</v>
      </c>
      <c r="N85" s="24" t="s">
        <v>35</v>
      </c>
      <c r="O85" s="5">
        <f t="shared" ref="O85:O89" si="31">J85*P85</f>
        <v>5103</v>
      </c>
      <c r="P85" s="24">
        <v>189.0</v>
      </c>
      <c r="Q85" s="5">
        <f t="shared" si="30"/>
        <v>6992.73</v>
      </c>
      <c r="R85" s="24">
        <v>258.99</v>
      </c>
    </row>
    <row r="86" ht="13.5" customHeight="1">
      <c r="A86" s="18" t="s">
        <v>144</v>
      </c>
      <c r="B86" s="18" t="s">
        <v>145</v>
      </c>
      <c r="C86" s="19">
        <v>4888.0</v>
      </c>
      <c r="D86" s="20">
        <v>1.0</v>
      </c>
      <c r="E86" s="20">
        <v>0.0</v>
      </c>
      <c r="F86" s="20">
        <v>1.0</v>
      </c>
      <c r="G86" s="18" t="s">
        <v>24</v>
      </c>
      <c r="H86" s="21" t="s">
        <v>53</v>
      </c>
      <c r="I86" s="18" t="s">
        <v>24</v>
      </c>
      <c r="J86" s="22" t="s">
        <v>53</v>
      </c>
      <c r="K86" s="18" t="s">
        <v>24</v>
      </c>
      <c r="L86" s="23" t="s">
        <v>19</v>
      </c>
      <c r="M86" s="5">
        <v>1482.5</v>
      </c>
      <c r="N86" s="24" t="s">
        <v>35</v>
      </c>
      <c r="O86" s="5">
        <f t="shared" si="31"/>
        <v>0</v>
      </c>
      <c r="P86" s="24">
        <v>1295.0</v>
      </c>
      <c r="Q86" s="5">
        <f t="shared" si="30"/>
        <v>0</v>
      </c>
      <c r="R86" s="24">
        <v>1670.0</v>
      </c>
    </row>
    <row r="87" ht="13.5" customHeight="1">
      <c r="A87" s="18" t="s">
        <v>146</v>
      </c>
      <c r="B87" s="18" t="s">
        <v>147</v>
      </c>
      <c r="C87" s="19">
        <v>0.0</v>
      </c>
      <c r="D87" s="20">
        <v>84.0</v>
      </c>
      <c r="E87" s="20">
        <v>10.0</v>
      </c>
      <c r="F87" s="20">
        <v>92.4</v>
      </c>
      <c r="G87" s="18" t="s">
        <v>77</v>
      </c>
      <c r="H87" s="21" t="s">
        <v>53</v>
      </c>
      <c r="I87" s="18" t="s">
        <v>20</v>
      </c>
      <c r="J87" s="26">
        <v>93.0</v>
      </c>
      <c r="K87" s="27" t="s">
        <v>49</v>
      </c>
      <c r="L87" s="23" t="s">
        <v>19</v>
      </c>
      <c r="M87" s="5">
        <f t="shared" ref="M87:M89" si="32">J87*N87</f>
        <v>1390.35</v>
      </c>
      <c r="N87" s="24">
        <v>14.95</v>
      </c>
      <c r="O87" s="5">
        <f t="shared" si="31"/>
        <v>1390.35</v>
      </c>
      <c r="P87" s="24">
        <v>14.95</v>
      </c>
      <c r="Q87" s="5">
        <f t="shared" si="30"/>
        <v>1571.7</v>
      </c>
      <c r="R87" s="24">
        <v>16.9</v>
      </c>
    </row>
    <row r="88" ht="13.5" customHeight="1">
      <c r="A88" s="18" t="s">
        <v>99</v>
      </c>
      <c r="B88" s="18" t="s">
        <v>48</v>
      </c>
      <c r="C88" s="19">
        <v>0.0</v>
      </c>
      <c r="D88" s="20">
        <v>260.0</v>
      </c>
      <c r="E88" s="20">
        <v>10.0</v>
      </c>
      <c r="F88" s="20">
        <v>286.0</v>
      </c>
      <c r="G88" s="18" t="s">
        <v>77</v>
      </c>
      <c r="H88" s="21"/>
      <c r="I88" s="18"/>
      <c r="J88" s="26">
        <v>286.0</v>
      </c>
      <c r="K88" s="27" t="s">
        <v>49</v>
      </c>
      <c r="L88" s="23" t="s">
        <v>19</v>
      </c>
      <c r="M88" s="5">
        <f t="shared" si="32"/>
        <v>4704.7</v>
      </c>
      <c r="N88" s="24">
        <v>16.45</v>
      </c>
      <c r="O88" s="5">
        <f t="shared" si="31"/>
        <v>5133.7</v>
      </c>
      <c r="P88" s="24">
        <v>17.95</v>
      </c>
      <c r="Q88" s="5">
        <f t="shared" si="30"/>
        <v>5176.6</v>
      </c>
      <c r="R88" s="24">
        <v>18.1</v>
      </c>
      <c r="T88" s="30"/>
    </row>
    <row r="89" ht="13.5" customHeight="1">
      <c r="A89" s="27" t="s">
        <v>148</v>
      </c>
      <c r="B89" s="18" t="s">
        <v>149</v>
      </c>
      <c r="C89" s="19">
        <v>0.0</v>
      </c>
      <c r="D89" s="20">
        <v>5.0</v>
      </c>
      <c r="E89" s="20">
        <v>0.0</v>
      </c>
      <c r="F89" s="20">
        <v>5.0</v>
      </c>
      <c r="G89" s="18" t="s">
        <v>77</v>
      </c>
      <c r="H89" s="21" t="s">
        <v>53</v>
      </c>
      <c r="I89" s="18" t="s">
        <v>20</v>
      </c>
      <c r="J89" s="26">
        <v>5.0</v>
      </c>
      <c r="K89" s="27" t="s">
        <v>49</v>
      </c>
      <c r="L89" s="23" t="s">
        <v>19</v>
      </c>
      <c r="M89" s="5">
        <f t="shared" si="32"/>
        <v>172.25</v>
      </c>
      <c r="N89" s="24">
        <v>34.45</v>
      </c>
      <c r="O89" s="5">
        <f t="shared" si="31"/>
        <v>172.25</v>
      </c>
      <c r="P89" s="24">
        <v>34.45</v>
      </c>
      <c r="Q89" s="5">
        <v>296.0</v>
      </c>
      <c r="R89" s="24" t="s">
        <v>150</v>
      </c>
    </row>
    <row r="90" ht="13.5" customHeight="1">
      <c r="A90" s="9" t="s">
        <v>19</v>
      </c>
      <c r="B90" s="10" t="s">
        <v>19</v>
      </c>
      <c r="C90" s="11" t="s">
        <v>20</v>
      </c>
      <c r="D90" s="12" t="s">
        <v>20</v>
      </c>
      <c r="E90" s="12" t="s">
        <v>20</v>
      </c>
      <c r="F90" s="12" t="s">
        <v>20</v>
      </c>
      <c r="G90" s="10" t="s">
        <v>21</v>
      </c>
      <c r="H90" s="13" t="s">
        <v>19</v>
      </c>
      <c r="I90" s="10"/>
      <c r="J90" s="11" t="s">
        <v>19</v>
      </c>
      <c r="K90" s="10"/>
      <c r="L90" s="14" t="s">
        <v>19</v>
      </c>
      <c r="M90" s="16"/>
      <c r="N90" s="16"/>
      <c r="O90" s="16"/>
      <c r="P90" s="16"/>
      <c r="Q90" s="16"/>
      <c r="R90" s="16"/>
    </row>
    <row r="91" ht="13.5" customHeight="1">
      <c r="A91" s="9" t="s">
        <v>151</v>
      </c>
      <c r="B91" s="10" t="s">
        <v>19</v>
      </c>
      <c r="C91" s="11" t="s">
        <v>20</v>
      </c>
      <c r="D91" s="12" t="s">
        <v>20</v>
      </c>
      <c r="E91" s="12" t="s">
        <v>20</v>
      </c>
      <c r="F91" s="12" t="s">
        <v>20</v>
      </c>
      <c r="G91" s="10" t="s">
        <v>21</v>
      </c>
      <c r="H91" s="13" t="s">
        <v>19</v>
      </c>
      <c r="I91" s="10"/>
      <c r="J91" s="11" t="s">
        <v>19</v>
      </c>
      <c r="K91" s="10"/>
      <c r="L91" s="14" t="s">
        <v>19</v>
      </c>
      <c r="M91" s="16"/>
      <c r="N91" s="16"/>
      <c r="O91" s="16"/>
      <c r="P91" s="16"/>
      <c r="Q91" s="16"/>
      <c r="R91" s="16"/>
    </row>
    <row r="92" ht="13.5" customHeight="1">
      <c r="A92" s="18" t="s">
        <v>152</v>
      </c>
      <c r="B92" s="18" t="s">
        <v>153</v>
      </c>
      <c r="C92" s="19">
        <v>2000.0</v>
      </c>
      <c r="D92" s="20">
        <v>6.0</v>
      </c>
      <c r="E92" s="20">
        <v>0.0</v>
      </c>
      <c r="F92" s="20">
        <v>6.0</v>
      </c>
      <c r="G92" s="18" t="s">
        <v>24</v>
      </c>
      <c r="H92" s="21" t="s">
        <v>53</v>
      </c>
      <c r="I92" s="18" t="s">
        <v>20</v>
      </c>
      <c r="J92" s="26">
        <v>6.0</v>
      </c>
      <c r="K92" s="27" t="s">
        <v>24</v>
      </c>
      <c r="L92" s="23" t="s">
        <v>19</v>
      </c>
      <c r="M92" s="5">
        <f t="shared" ref="M92:M102" si="33">J92*N92</f>
        <v>477</v>
      </c>
      <c r="N92" s="24">
        <v>79.5</v>
      </c>
      <c r="O92" s="5">
        <f t="shared" ref="O92:O102" si="34">J92*P92</f>
        <v>1014</v>
      </c>
      <c r="P92" s="24">
        <v>169.0</v>
      </c>
      <c r="Q92" s="5">
        <f t="shared" ref="Q92:Q102" si="35">J92*R92</f>
        <v>1932</v>
      </c>
      <c r="R92" s="24">
        <v>322.0</v>
      </c>
      <c r="U92" s="30"/>
    </row>
    <row r="93" ht="13.5" customHeight="1">
      <c r="A93" s="18" t="s">
        <v>154</v>
      </c>
      <c r="B93" s="18" t="s">
        <v>153</v>
      </c>
      <c r="C93" s="19">
        <v>3000.0</v>
      </c>
      <c r="D93" s="20">
        <v>4.0</v>
      </c>
      <c r="E93" s="20">
        <v>0.0</v>
      </c>
      <c r="F93" s="20">
        <v>4.0</v>
      </c>
      <c r="G93" s="18" t="s">
        <v>24</v>
      </c>
      <c r="H93" s="21" t="s">
        <v>53</v>
      </c>
      <c r="I93" s="18" t="s">
        <v>24</v>
      </c>
      <c r="J93" s="26">
        <v>12.0</v>
      </c>
      <c r="K93" s="27" t="s">
        <v>49</v>
      </c>
      <c r="L93" s="23" t="s">
        <v>19</v>
      </c>
      <c r="M93" s="5">
        <f t="shared" si="33"/>
        <v>707.4</v>
      </c>
      <c r="N93" s="24">
        <v>58.95</v>
      </c>
      <c r="O93" s="5">
        <f t="shared" si="34"/>
        <v>837</v>
      </c>
      <c r="P93" s="24">
        <v>69.75</v>
      </c>
      <c r="Q93" s="5">
        <f t="shared" si="35"/>
        <v>1146</v>
      </c>
      <c r="R93" s="24">
        <v>95.5</v>
      </c>
    </row>
    <row r="94" ht="13.5" customHeight="1">
      <c r="A94" s="18" t="s">
        <v>155</v>
      </c>
      <c r="B94" s="18" t="s">
        <v>153</v>
      </c>
      <c r="C94" s="19">
        <v>0.0</v>
      </c>
      <c r="D94" s="20">
        <v>2.0</v>
      </c>
      <c r="E94" s="20">
        <v>0.0</v>
      </c>
      <c r="F94" s="20">
        <v>2.0</v>
      </c>
      <c r="G94" s="18" t="s">
        <v>24</v>
      </c>
      <c r="H94" s="21" t="s">
        <v>53</v>
      </c>
      <c r="I94" s="18" t="s">
        <v>24</v>
      </c>
      <c r="J94" s="26">
        <v>2.0</v>
      </c>
      <c r="K94" s="18" t="s">
        <v>24</v>
      </c>
      <c r="L94" s="23" t="s">
        <v>19</v>
      </c>
      <c r="M94" s="5">
        <f t="shared" si="33"/>
        <v>97.9</v>
      </c>
      <c r="N94" s="24">
        <v>48.95</v>
      </c>
      <c r="O94" s="5">
        <f t="shared" si="34"/>
        <v>109.9</v>
      </c>
      <c r="P94" s="24">
        <v>54.95</v>
      </c>
      <c r="Q94" s="5">
        <f t="shared" si="35"/>
        <v>172</v>
      </c>
      <c r="R94" s="24">
        <v>86.0</v>
      </c>
    </row>
    <row r="95" ht="13.5" customHeight="1">
      <c r="A95" s="18" t="s">
        <v>156</v>
      </c>
      <c r="B95" s="18" t="s">
        <v>153</v>
      </c>
      <c r="C95" s="19">
        <v>0.0</v>
      </c>
      <c r="D95" s="20">
        <v>4.0</v>
      </c>
      <c r="E95" s="20">
        <v>0.0</v>
      </c>
      <c r="F95" s="20">
        <v>4.0</v>
      </c>
      <c r="G95" s="18" t="s">
        <v>24</v>
      </c>
      <c r="H95" s="21" t="s">
        <v>53</v>
      </c>
      <c r="I95" s="18" t="s">
        <v>24</v>
      </c>
      <c r="J95" s="26">
        <v>4.0</v>
      </c>
      <c r="K95" s="18" t="s">
        <v>24</v>
      </c>
      <c r="L95" s="23" t="s">
        <v>19</v>
      </c>
      <c r="M95" s="5">
        <f t="shared" si="33"/>
        <v>171.8</v>
      </c>
      <c r="N95" s="24">
        <v>42.95</v>
      </c>
      <c r="O95" s="5">
        <f t="shared" si="34"/>
        <v>199.8</v>
      </c>
      <c r="P95" s="24">
        <v>49.95</v>
      </c>
      <c r="Q95" s="5">
        <f t="shared" si="35"/>
        <v>320</v>
      </c>
      <c r="R95" s="24">
        <v>80.0</v>
      </c>
    </row>
    <row r="96" ht="13.5" customHeight="1">
      <c r="A96" s="18" t="s">
        <v>157</v>
      </c>
      <c r="B96" s="18" t="s">
        <v>153</v>
      </c>
      <c r="C96" s="19">
        <v>70.0</v>
      </c>
      <c r="D96" s="20">
        <v>22.0</v>
      </c>
      <c r="E96" s="20">
        <v>0.0</v>
      </c>
      <c r="F96" s="20">
        <v>22.0</v>
      </c>
      <c r="G96" s="18" t="s">
        <v>24</v>
      </c>
      <c r="H96" s="21" t="s">
        <v>53</v>
      </c>
      <c r="I96" s="18" t="s">
        <v>24</v>
      </c>
      <c r="J96" s="26">
        <v>22.0</v>
      </c>
      <c r="K96" s="18" t="s">
        <v>24</v>
      </c>
      <c r="L96" s="23" t="s">
        <v>19</v>
      </c>
      <c r="M96" s="5">
        <f t="shared" si="33"/>
        <v>922.9</v>
      </c>
      <c r="N96" s="24">
        <v>41.95</v>
      </c>
      <c r="O96" s="5">
        <f t="shared" si="34"/>
        <v>988.9</v>
      </c>
      <c r="P96" s="24">
        <v>44.95</v>
      </c>
      <c r="Q96" s="5">
        <f t="shared" si="35"/>
        <v>1650</v>
      </c>
      <c r="R96" s="24">
        <v>75.0</v>
      </c>
    </row>
    <row r="97" ht="13.5" customHeight="1">
      <c r="A97" s="18" t="s">
        <v>158</v>
      </c>
      <c r="B97" s="18" t="s">
        <v>153</v>
      </c>
      <c r="C97" s="19">
        <v>2500.0</v>
      </c>
      <c r="D97" s="20">
        <v>2.0</v>
      </c>
      <c r="E97" s="20">
        <v>0.0</v>
      </c>
      <c r="F97" s="20">
        <v>2.0</v>
      </c>
      <c r="G97" s="18" t="s">
        <v>24</v>
      </c>
      <c r="H97" s="21" t="s">
        <v>53</v>
      </c>
      <c r="I97" s="18" t="s">
        <v>24</v>
      </c>
      <c r="J97" s="26">
        <v>2.0</v>
      </c>
      <c r="K97" s="18" t="s">
        <v>24</v>
      </c>
      <c r="L97" s="23" t="s">
        <v>19</v>
      </c>
      <c r="M97" s="5">
        <f t="shared" si="33"/>
        <v>414.76</v>
      </c>
      <c r="N97" s="24">
        <v>207.38</v>
      </c>
      <c r="O97" s="5">
        <f t="shared" si="34"/>
        <v>478</v>
      </c>
      <c r="P97" s="24">
        <v>239.0</v>
      </c>
      <c r="Q97" s="5">
        <f t="shared" si="35"/>
        <v>578</v>
      </c>
      <c r="R97" s="24">
        <v>289.0</v>
      </c>
    </row>
    <row r="98" ht="13.5" customHeight="1">
      <c r="A98" s="18" t="s">
        <v>159</v>
      </c>
      <c r="B98" s="18" t="s">
        <v>153</v>
      </c>
      <c r="C98" s="19">
        <v>0.0</v>
      </c>
      <c r="D98" s="20">
        <v>4.0</v>
      </c>
      <c r="E98" s="20">
        <v>0.0</v>
      </c>
      <c r="F98" s="20">
        <v>4.0</v>
      </c>
      <c r="G98" s="18" t="s">
        <v>24</v>
      </c>
      <c r="H98" s="21" t="s">
        <v>53</v>
      </c>
      <c r="I98" s="18" t="s">
        <v>24</v>
      </c>
      <c r="J98" s="26">
        <v>4.0</v>
      </c>
      <c r="K98" s="18" t="s">
        <v>24</v>
      </c>
      <c r="L98" s="23" t="s">
        <v>19</v>
      </c>
      <c r="M98" s="5">
        <f t="shared" si="33"/>
        <v>147.8</v>
      </c>
      <c r="N98" s="24">
        <v>36.95</v>
      </c>
      <c r="O98" s="5">
        <f t="shared" si="34"/>
        <v>159.8</v>
      </c>
      <c r="P98" s="24">
        <v>39.95</v>
      </c>
      <c r="Q98" s="5">
        <f t="shared" si="35"/>
        <v>236</v>
      </c>
      <c r="R98" s="24">
        <v>59.0</v>
      </c>
    </row>
    <row r="99" ht="13.5" customHeight="1">
      <c r="A99" s="18" t="s">
        <v>160</v>
      </c>
      <c r="B99" s="18" t="s">
        <v>153</v>
      </c>
      <c r="C99" s="19">
        <v>0.0</v>
      </c>
      <c r="D99" s="20">
        <v>4.0</v>
      </c>
      <c r="E99" s="20">
        <v>0.0</v>
      </c>
      <c r="F99" s="20">
        <v>4.0</v>
      </c>
      <c r="G99" s="18" t="s">
        <v>24</v>
      </c>
      <c r="H99" s="21" t="s">
        <v>53</v>
      </c>
      <c r="I99" s="18" t="s">
        <v>24</v>
      </c>
      <c r="J99" s="26">
        <v>4.0</v>
      </c>
      <c r="K99" s="18" t="s">
        <v>24</v>
      </c>
      <c r="L99" s="23" t="s">
        <v>19</v>
      </c>
      <c r="M99" s="5">
        <f t="shared" si="33"/>
        <v>375.8</v>
      </c>
      <c r="N99" s="24">
        <v>93.95</v>
      </c>
      <c r="O99" s="5">
        <f t="shared" si="34"/>
        <v>399.8</v>
      </c>
      <c r="P99" s="24">
        <v>99.95</v>
      </c>
      <c r="Q99" s="5">
        <f t="shared" si="35"/>
        <v>676</v>
      </c>
      <c r="R99" s="24">
        <v>169.0</v>
      </c>
    </row>
    <row r="100" ht="13.5" customHeight="1">
      <c r="A100" s="18" t="s">
        <v>161</v>
      </c>
      <c r="B100" s="18" t="s">
        <v>153</v>
      </c>
      <c r="C100" s="19">
        <v>500.0</v>
      </c>
      <c r="D100" s="20">
        <v>2.0</v>
      </c>
      <c r="E100" s="20">
        <v>0.0</v>
      </c>
      <c r="F100" s="20">
        <v>2.0</v>
      </c>
      <c r="G100" s="18" t="s">
        <v>21</v>
      </c>
      <c r="H100" s="21" t="s">
        <v>53</v>
      </c>
      <c r="I100" s="18" t="s">
        <v>20</v>
      </c>
      <c r="J100" s="26">
        <v>2.0</v>
      </c>
      <c r="K100" s="27" t="s">
        <v>24</v>
      </c>
      <c r="L100" s="23" t="s">
        <v>19</v>
      </c>
      <c r="M100" s="5">
        <f t="shared" si="33"/>
        <v>199.9</v>
      </c>
      <c r="N100" s="24">
        <v>99.95</v>
      </c>
      <c r="O100" s="5">
        <f t="shared" si="34"/>
        <v>199.9</v>
      </c>
      <c r="P100" s="24">
        <v>99.95</v>
      </c>
      <c r="Q100" s="5">
        <f t="shared" si="35"/>
        <v>288</v>
      </c>
      <c r="R100" s="24">
        <v>144.0</v>
      </c>
    </row>
    <row r="101" ht="13.5" customHeight="1">
      <c r="A101" s="18" t="s">
        <v>162</v>
      </c>
      <c r="B101" s="18" t="s">
        <v>153</v>
      </c>
      <c r="C101" s="19">
        <v>0.0</v>
      </c>
      <c r="D101" s="20">
        <v>2.0</v>
      </c>
      <c r="E101" s="20">
        <v>0.0</v>
      </c>
      <c r="F101" s="20">
        <v>2.0</v>
      </c>
      <c r="G101" s="18" t="s">
        <v>24</v>
      </c>
      <c r="H101" s="21" t="s">
        <v>53</v>
      </c>
      <c r="I101" s="18" t="s">
        <v>24</v>
      </c>
      <c r="J101" s="26">
        <v>2.0</v>
      </c>
      <c r="K101" s="18" t="s">
        <v>24</v>
      </c>
      <c r="L101" s="23" t="s">
        <v>19</v>
      </c>
      <c r="M101" s="5">
        <f t="shared" si="33"/>
        <v>167.9</v>
      </c>
      <c r="N101" s="24">
        <v>83.95</v>
      </c>
      <c r="O101" s="5">
        <f t="shared" si="34"/>
        <v>189.9</v>
      </c>
      <c r="P101" s="24">
        <v>94.95</v>
      </c>
      <c r="Q101" s="5">
        <f t="shared" si="35"/>
        <v>364</v>
      </c>
      <c r="R101" s="24">
        <v>182.0</v>
      </c>
    </row>
    <row r="102" ht="13.5" customHeight="1">
      <c r="A102" s="18" t="s">
        <v>163</v>
      </c>
      <c r="B102" s="18" t="s">
        <v>153</v>
      </c>
      <c r="C102" s="19">
        <v>0.0</v>
      </c>
      <c r="D102" s="20">
        <v>2.0</v>
      </c>
      <c r="E102" s="20">
        <v>0.0</v>
      </c>
      <c r="F102" s="20">
        <v>2.0</v>
      </c>
      <c r="G102" s="18" t="s">
        <v>24</v>
      </c>
      <c r="H102" s="21" t="s">
        <v>53</v>
      </c>
      <c r="I102" s="18" t="s">
        <v>24</v>
      </c>
      <c r="J102" s="26">
        <v>2.0</v>
      </c>
      <c r="K102" s="18" t="s">
        <v>24</v>
      </c>
      <c r="L102" s="23" t="s">
        <v>19</v>
      </c>
      <c r="M102" s="5">
        <f t="shared" si="33"/>
        <v>218</v>
      </c>
      <c r="N102" s="24">
        <v>109.0</v>
      </c>
      <c r="O102" s="5">
        <f t="shared" si="34"/>
        <v>238</v>
      </c>
      <c r="P102" s="24">
        <v>119.0</v>
      </c>
      <c r="Q102" s="5">
        <f t="shared" si="35"/>
        <v>408</v>
      </c>
      <c r="R102" s="24">
        <v>204.0</v>
      </c>
    </row>
    <row r="103" ht="13.5" customHeight="1">
      <c r="A103" s="9" t="s">
        <v>19</v>
      </c>
      <c r="B103" s="10" t="s">
        <v>19</v>
      </c>
      <c r="C103" s="11" t="s">
        <v>20</v>
      </c>
      <c r="D103" s="12" t="s">
        <v>20</v>
      </c>
      <c r="E103" s="12" t="s">
        <v>20</v>
      </c>
      <c r="F103" s="12" t="s">
        <v>20</v>
      </c>
      <c r="G103" s="10" t="s">
        <v>21</v>
      </c>
      <c r="H103" s="13" t="s">
        <v>19</v>
      </c>
      <c r="I103" s="10"/>
      <c r="J103" s="11" t="s">
        <v>19</v>
      </c>
      <c r="K103" s="10"/>
      <c r="L103" s="14" t="s">
        <v>19</v>
      </c>
      <c r="M103" s="16"/>
      <c r="N103" s="16"/>
      <c r="O103" s="16"/>
      <c r="P103" s="16"/>
      <c r="Q103" s="16"/>
      <c r="R103" s="16"/>
    </row>
    <row r="104" ht="13.5" customHeight="1">
      <c r="A104" s="9" t="s">
        <v>164</v>
      </c>
      <c r="B104" s="10" t="s">
        <v>19</v>
      </c>
      <c r="C104" s="11" t="s">
        <v>20</v>
      </c>
      <c r="D104" s="12" t="s">
        <v>20</v>
      </c>
      <c r="E104" s="12" t="s">
        <v>20</v>
      </c>
      <c r="F104" s="12" t="s">
        <v>20</v>
      </c>
      <c r="G104" s="10" t="s">
        <v>21</v>
      </c>
      <c r="H104" s="13" t="s">
        <v>19</v>
      </c>
      <c r="I104" s="10"/>
      <c r="J104" s="11" t="s">
        <v>19</v>
      </c>
      <c r="K104" s="10"/>
      <c r="L104" s="14" t="s">
        <v>19</v>
      </c>
      <c r="M104" s="16"/>
      <c r="N104" s="16"/>
      <c r="O104" s="16"/>
      <c r="P104" s="16"/>
      <c r="Q104" s="16"/>
      <c r="R104" s="16"/>
    </row>
    <row r="105" ht="13.5" customHeight="1">
      <c r="A105" s="27" t="s">
        <v>165</v>
      </c>
      <c r="B105" s="18"/>
      <c r="C105" s="19">
        <v>0.0</v>
      </c>
      <c r="D105" s="20">
        <v>1.0</v>
      </c>
      <c r="E105" s="20">
        <v>0.0</v>
      </c>
      <c r="F105" s="20">
        <v>1.0</v>
      </c>
      <c r="G105" s="18" t="s">
        <v>24</v>
      </c>
      <c r="H105" s="21" t="s">
        <v>53</v>
      </c>
      <c r="I105" s="18" t="s">
        <v>24</v>
      </c>
      <c r="J105" s="26">
        <v>1.0</v>
      </c>
      <c r="K105" s="18" t="s">
        <v>24</v>
      </c>
      <c r="L105" s="23" t="s">
        <v>19</v>
      </c>
      <c r="M105" s="5">
        <f t="shared" ref="M105:M109" si="36">J105*N105</f>
        <v>5390</v>
      </c>
      <c r="N105" s="24">
        <v>5390.0</v>
      </c>
      <c r="O105" s="5">
        <f>J105*P105</f>
        <v>5795</v>
      </c>
      <c r="P105" s="24">
        <v>5795.0</v>
      </c>
      <c r="Q105" s="5">
        <f t="shared" ref="Q105:Q107" si="37">J105*R105</f>
        <v>6995</v>
      </c>
      <c r="R105" s="24">
        <v>6995.0</v>
      </c>
    </row>
    <row r="106" ht="13.5" customHeight="1">
      <c r="A106" s="27" t="s">
        <v>166</v>
      </c>
      <c r="B106" s="27" t="s">
        <v>167</v>
      </c>
      <c r="C106" s="19">
        <v>0.0</v>
      </c>
      <c r="D106" s="20">
        <v>3.0</v>
      </c>
      <c r="E106" s="20">
        <v>0.0</v>
      </c>
      <c r="F106" s="20">
        <v>3.0</v>
      </c>
      <c r="G106" s="18" t="s">
        <v>24</v>
      </c>
      <c r="H106" s="21" t="s">
        <v>53</v>
      </c>
      <c r="I106" s="18" t="s">
        <v>24</v>
      </c>
      <c r="J106" s="26">
        <v>3.0</v>
      </c>
      <c r="K106" s="18" t="s">
        <v>24</v>
      </c>
      <c r="L106" s="23" t="s">
        <v>19</v>
      </c>
      <c r="M106" s="5">
        <f t="shared" si="36"/>
        <v>11577</v>
      </c>
      <c r="N106" s="24">
        <v>3859.0</v>
      </c>
      <c r="O106" s="5">
        <v>14377.5</v>
      </c>
      <c r="P106" s="24" t="s">
        <v>35</v>
      </c>
      <c r="Q106" s="5">
        <f t="shared" si="37"/>
        <v>17178</v>
      </c>
      <c r="R106" s="24">
        <v>5726.0</v>
      </c>
    </row>
    <row r="107" ht="13.5" customHeight="1">
      <c r="A107" s="18" t="s">
        <v>168</v>
      </c>
      <c r="B107" s="27" t="s">
        <v>167</v>
      </c>
      <c r="C107" s="19">
        <v>0.0</v>
      </c>
      <c r="D107" s="20">
        <v>2.0</v>
      </c>
      <c r="E107" s="20">
        <v>0.0</v>
      </c>
      <c r="F107" s="20">
        <v>2.0</v>
      </c>
      <c r="G107" s="18" t="s">
        <v>24</v>
      </c>
      <c r="H107" s="21" t="s">
        <v>53</v>
      </c>
      <c r="I107" s="18" t="s">
        <v>24</v>
      </c>
      <c r="J107" s="26">
        <v>2.0</v>
      </c>
      <c r="K107" s="18" t="s">
        <v>24</v>
      </c>
      <c r="L107" s="23" t="s">
        <v>19</v>
      </c>
      <c r="M107" s="5">
        <f t="shared" si="36"/>
        <v>13378</v>
      </c>
      <c r="N107" s="24">
        <v>6689.0</v>
      </c>
      <c r="O107" s="5">
        <f>J107*P107</f>
        <v>10190</v>
      </c>
      <c r="P107" s="24">
        <v>5095.0</v>
      </c>
      <c r="Q107" s="5">
        <f t="shared" si="37"/>
        <v>21022</v>
      </c>
      <c r="R107" s="24">
        <v>10511.0</v>
      </c>
    </row>
    <row r="108" ht="13.5" customHeight="1">
      <c r="A108" s="18" t="s">
        <v>169</v>
      </c>
      <c r="B108" s="27" t="s">
        <v>167</v>
      </c>
      <c r="C108" s="19">
        <v>0.0</v>
      </c>
      <c r="D108" s="20">
        <v>1.0</v>
      </c>
      <c r="E108" s="20">
        <v>0.0</v>
      </c>
      <c r="F108" s="20">
        <v>1.0</v>
      </c>
      <c r="G108" s="18" t="s">
        <v>24</v>
      </c>
      <c r="H108" s="21" t="s">
        <v>53</v>
      </c>
      <c r="I108" s="18" t="s">
        <v>24</v>
      </c>
      <c r="J108" s="26">
        <v>1.0</v>
      </c>
      <c r="K108" s="18" t="s">
        <v>24</v>
      </c>
      <c r="L108" s="23" t="s">
        <v>19</v>
      </c>
      <c r="M108" s="5">
        <f t="shared" si="36"/>
        <v>7929</v>
      </c>
      <c r="N108" s="24">
        <v>7929.0</v>
      </c>
      <c r="O108" s="5">
        <v>7929.0</v>
      </c>
      <c r="P108" s="24" t="s">
        <v>35</v>
      </c>
      <c r="Q108" s="5">
        <v>7929.0</v>
      </c>
      <c r="R108" s="24" t="s">
        <v>35</v>
      </c>
    </row>
    <row r="109" ht="13.5" customHeight="1">
      <c r="A109" s="27" t="s">
        <v>170</v>
      </c>
      <c r="B109" s="18" t="s">
        <v>171</v>
      </c>
      <c r="C109" s="19">
        <v>0.0</v>
      </c>
      <c r="D109" s="20">
        <v>30.0</v>
      </c>
      <c r="E109" s="20">
        <v>10.0</v>
      </c>
      <c r="F109" s="20">
        <v>33.0</v>
      </c>
      <c r="G109" s="18" t="s">
        <v>77</v>
      </c>
      <c r="H109" s="21" t="s">
        <v>53</v>
      </c>
      <c r="I109" s="18" t="s">
        <v>20</v>
      </c>
      <c r="J109" s="26">
        <v>33.0</v>
      </c>
      <c r="K109" s="27" t="s">
        <v>49</v>
      </c>
      <c r="L109" s="23" t="s">
        <v>19</v>
      </c>
      <c r="M109" s="5">
        <f t="shared" si="36"/>
        <v>1582.35</v>
      </c>
      <c r="N109" s="24">
        <v>47.95</v>
      </c>
      <c r="O109" s="5">
        <f>J109*P109</f>
        <v>2186.25</v>
      </c>
      <c r="P109" s="24">
        <v>66.25</v>
      </c>
      <c r="Q109" s="5">
        <f t="shared" ref="Q109:Q116" si="38">J109*R109</f>
        <v>2873.64</v>
      </c>
      <c r="R109" s="24">
        <v>87.08</v>
      </c>
    </row>
    <row r="110" ht="13.5" customHeight="1">
      <c r="A110" s="18" t="s">
        <v>172</v>
      </c>
      <c r="B110" s="18" t="s">
        <v>19</v>
      </c>
      <c r="C110" s="19">
        <v>0.0</v>
      </c>
      <c r="D110" s="20">
        <v>3.0</v>
      </c>
      <c r="E110" s="20">
        <v>0.0</v>
      </c>
      <c r="F110" s="20">
        <v>3.0</v>
      </c>
      <c r="G110" s="18" t="s">
        <v>45</v>
      </c>
      <c r="H110" s="21" t="s">
        <v>34</v>
      </c>
      <c r="I110" s="18" t="s">
        <v>45</v>
      </c>
      <c r="J110" s="22" t="s">
        <v>58</v>
      </c>
      <c r="K110" s="18" t="s">
        <v>45</v>
      </c>
      <c r="L110" s="23" t="s">
        <v>19</v>
      </c>
      <c r="M110" s="5">
        <v>286.65</v>
      </c>
      <c r="N110" s="24" t="s">
        <v>35</v>
      </c>
      <c r="O110" s="5">
        <v>286.65</v>
      </c>
      <c r="P110" s="24" t="s">
        <v>35</v>
      </c>
      <c r="Q110" s="5">
        <f t="shared" si="38"/>
        <v>286.65</v>
      </c>
      <c r="R110" s="24">
        <v>95.55</v>
      </c>
    </row>
    <row r="111" ht="13.5" customHeight="1">
      <c r="A111" s="27" t="s">
        <v>173</v>
      </c>
      <c r="B111" s="18" t="s">
        <v>174</v>
      </c>
      <c r="C111" s="19">
        <v>0.0</v>
      </c>
      <c r="D111" s="20">
        <v>5.0</v>
      </c>
      <c r="E111" s="20">
        <v>0.0</v>
      </c>
      <c r="F111" s="20">
        <v>5.0</v>
      </c>
      <c r="G111" s="18" t="s">
        <v>24</v>
      </c>
      <c r="H111" s="21" t="s">
        <v>34</v>
      </c>
      <c r="I111" s="18" t="s">
        <v>24</v>
      </c>
      <c r="J111" s="22" t="s">
        <v>175</v>
      </c>
      <c r="K111" s="18" t="s">
        <v>24</v>
      </c>
      <c r="L111" s="23" t="s">
        <v>19</v>
      </c>
      <c r="M111" s="5">
        <f t="shared" ref="M111:M115" si="39">J111*N111</f>
        <v>234.75</v>
      </c>
      <c r="N111" s="24">
        <v>46.95</v>
      </c>
      <c r="O111" s="5">
        <f t="shared" ref="O111:O115" si="40">J111*P111</f>
        <v>399.75</v>
      </c>
      <c r="P111" s="24">
        <v>79.95</v>
      </c>
      <c r="Q111" s="5">
        <f t="shared" si="38"/>
        <v>410</v>
      </c>
      <c r="R111" s="24">
        <v>82.0</v>
      </c>
    </row>
    <row r="112" ht="13.5" customHeight="1">
      <c r="A112" s="18" t="s">
        <v>176</v>
      </c>
      <c r="B112" s="18" t="s">
        <v>177</v>
      </c>
      <c r="C112" s="19">
        <v>0.0</v>
      </c>
      <c r="D112" s="20">
        <v>24.0</v>
      </c>
      <c r="E112" s="20">
        <v>10.0</v>
      </c>
      <c r="F112" s="20">
        <v>26.4</v>
      </c>
      <c r="G112" s="18" t="s">
        <v>77</v>
      </c>
      <c r="H112" s="21" t="s">
        <v>178</v>
      </c>
      <c r="I112" s="18" t="s">
        <v>77</v>
      </c>
      <c r="J112" s="26">
        <v>10.0</v>
      </c>
      <c r="K112" s="27" t="s">
        <v>24</v>
      </c>
      <c r="L112" s="23" t="s">
        <v>19</v>
      </c>
      <c r="M112" s="5">
        <f t="shared" si="39"/>
        <v>499.5</v>
      </c>
      <c r="N112" s="24">
        <v>49.95</v>
      </c>
      <c r="O112" s="5">
        <f t="shared" si="40"/>
        <v>499.5</v>
      </c>
      <c r="P112" s="24">
        <v>49.95</v>
      </c>
      <c r="Q112" s="5">
        <f t="shared" si="38"/>
        <v>1540</v>
      </c>
      <c r="R112" s="24">
        <v>154.0</v>
      </c>
    </row>
    <row r="113" ht="13.5" customHeight="1">
      <c r="A113" s="18" t="s">
        <v>179</v>
      </c>
      <c r="B113" s="18" t="s">
        <v>126</v>
      </c>
      <c r="C113" s="19">
        <v>2000.0</v>
      </c>
      <c r="D113" s="20">
        <v>1.0</v>
      </c>
      <c r="E113" s="20">
        <v>0.0</v>
      </c>
      <c r="F113" s="20">
        <v>1.0</v>
      </c>
      <c r="G113" s="18" t="s">
        <v>24</v>
      </c>
      <c r="H113" s="21" t="s">
        <v>180</v>
      </c>
      <c r="I113" s="18" t="s">
        <v>26</v>
      </c>
      <c r="J113" s="22" t="s">
        <v>34</v>
      </c>
      <c r="K113" s="18" t="s">
        <v>24</v>
      </c>
      <c r="L113" s="23" t="s">
        <v>19</v>
      </c>
      <c r="M113" s="5">
        <f t="shared" si="39"/>
        <v>109</v>
      </c>
      <c r="N113" s="24">
        <v>109.0</v>
      </c>
      <c r="O113" s="5">
        <f t="shared" si="40"/>
        <v>139</v>
      </c>
      <c r="P113" s="24">
        <v>139.0</v>
      </c>
      <c r="Q113" s="5">
        <f t="shared" si="38"/>
        <v>183</v>
      </c>
      <c r="R113" s="24">
        <v>183.0</v>
      </c>
    </row>
    <row r="114" ht="13.5" customHeight="1">
      <c r="A114" s="18" t="s">
        <v>179</v>
      </c>
      <c r="B114" s="18" t="s">
        <v>126</v>
      </c>
      <c r="C114" s="19">
        <v>1500.0</v>
      </c>
      <c r="D114" s="20">
        <v>1.0</v>
      </c>
      <c r="E114" s="20">
        <v>0.0</v>
      </c>
      <c r="F114" s="20">
        <v>1.0</v>
      </c>
      <c r="G114" s="18" t="s">
        <v>24</v>
      </c>
      <c r="H114" s="31">
        <v>1500.0</v>
      </c>
      <c r="I114" s="18" t="s">
        <v>26</v>
      </c>
      <c r="J114" s="22" t="s">
        <v>34</v>
      </c>
      <c r="K114" s="18" t="s">
        <v>24</v>
      </c>
      <c r="L114" s="23" t="s">
        <v>19</v>
      </c>
      <c r="M114" s="5">
        <f t="shared" si="39"/>
        <v>109</v>
      </c>
      <c r="N114" s="24">
        <v>109.0</v>
      </c>
      <c r="O114" s="5">
        <f t="shared" si="40"/>
        <v>119</v>
      </c>
      <c r="P114" s="24">
        <v>119.0</v>
      </c>
      <c r="Q114" s="5">
        <f t="shared" si="38"/>
        <v>164</v>
      </c>
      <c r="R114" s="24">
        <v>164.0</v>
      </c>
    </row>
    <row r="115" ht="13.5" customHeight="1">
      <c r="A115" s="18" t="s">
        <v>179</v>
      </c>
      <c r="B115" s="18" t="s">
        <v>126</v>
      </c>
      <c r="C115" s="19">
        <v>1200.0</v>
      </c>
      <c r="D115" s="20">
        <v>4.0</v>
      </c>
      <c r="E115" s="20">
        <v>0.0</v>
      </c>
      <c r="F115" s="20">
        <v>4.0</v>
      </c>
      <c r="G115" s="18" t="s">
        <v>24</v>
      </c>
      <c r="H115" s="31">
        <v>1200.0</v>
      </c>
      <c r="I115" s="18" t="s">
        <v>26</v>
      </c>
      <c r="J115" s="26">
        <v>4.0</v>
      </c>
      <c r="K115" s="18" t="s">
        <v>24</v>
      </c>
      <c r="L115" s="23" t="s">
        <v>19</v>
      </c>
      <c r="M115" s="5">
        <f t="shared" si="39"/>
        <v>436</v>
      </c>
      <c r="N115" s="24">
        <v>109.0</v>
      </c>
      <c r="O115" s="5">
        <f t="shared" si="40"/>
        <v>476</v>
      </c>
      <c r="P115" s="24">
        <v>119.0</v>
      </c>
      <c r="Q115" s="5">
        <f t="shared" si="38"/>
        <v>544</v>
      </c>
      <c r="R115" s="24">
        <v>136.0</v>
      </c>
    </row>
    <row r="116" ht="13.5" customHeight="1">
      <c r="A116" s="18" t="s">
        <v>181</v>
      </c>
      <c r="B116" s="18" t="s">
        <v>126</v>
      </c>
      <c r="C116" s="19">
        <v>1200.0</v>
      </c>
      <c r="D116" s="20">
        <v>1.0</v>
      </c>
      <c r="E116" s="20">
        <v>0.0</v>
      </c>
      <c r="F116" s="20">
        <v>1.0</v>
      </c>
      <c r="G116" s="18" t="s">
        <v>24</v>
      </c>
      <c r="H116" s="21" t="s">
        <v>25</v>
      </c>
      <c r="I116" s="18" t="s">
        <v>26</v>
      </c>
      <c r="J116" s="22" t="s">
        <v>34</v>
      </c>
      <c r="K116" s="18" t="s">
        <v>24</v>
      </c>
      <c r="L116" s="23" t="s">
        <v>19</v>
      </c>
      <c r="M116" s="5">
        <v>167.0</v>
      </c>
      <c r="N116" s="24" t="s">
        <v>131</v>
      </c>
      <c r="O116" s="5">
        <v>167.0</v>
      </c>
      <c r="P116" s="24" t="s">
        <v>131</v>
      </c>
      <c r="Q116" s="5">
        <f t="shared" si="38"/>
        <v>167</v>
      </c>
      <c r="R116" s="24">
        <v>167.0</v>
      </c>
    </row>
    <row r="117" ht="13.5" customHeight="1">
      <c r="A117" s="9" t="s">
        <v>19</v>
      </c>
      <c r="B117" s="10" t="s">
        <v>19</v>
      </c>
      <c r="C117" s="11" t="s">
        <v>20</v>
      </c>
      <c r="D117" s="12" t="s">
        <v>20</v>
      </c>
      <c r="E117" s="12" t="s">
        <v>20</v>
      </c>
      <c r="F117" s="12" t="s">
        <v>20</v>
      </c>
      <c r="G117" s="10" t="s">
        <v>21</v>
      </c>
      <c r="H117" s="13" t="s">
        <v>19</v>
      </c>
      <c r="I117" s="10"/>
      <c r="J117" s="11" t="s">
        <v>19</v>
      </c>
      <c r="K117" s="10"/>
      <c r="L117" s="14" t="s">
        <v>19</v>
      </c>
      <c r="M117" s="16"/>
      <c r="N117" s="16"/>
      <c r="O117" s="16"/>
      <c r="P117" s="16"/>
      <c r="Q117" s="16"/>
      <c r="R117" s="16"/>
    </row>
    <row r="118" ht="13.5" customHeight="1">
      <c r="A118" s="9" t="s">
        <v>182</v>
      </c>
      <c r="B118" s="10" t="s">
        <v>19</v>
      </c>
      <c r="C118" s="11" t="s">
        <v>20</v>
      </c>
      <c r="D118" s="12" t="s">
        <v>20</v>
      </c>
      <c r="E118" s="12" t="s">
        <v>20</v>
      </c>
      <c r="F118" s="12" t="s">
        <v>20</v>
      </c>
      <c r="G118" s="10" t="s">
        <v>21</v>
      </c>
      <c r="H118" s="13" t="s">
        <v>19</v>
      </c>
      <c r="I118" s="10"/>
      <c r="J118" s="11" t="s">
        <v>19</v>
      </c>
      <c r="K118" s="10"/>
      <c r="L118" s="14" t="s">
        <v>19</v>
      </c>
      <c r="M118" s="16"/>
      <c r="N118" s="16"/>
      <c r="O118" s="16"/>
      <c r="P118" s="16"/>
      <c r="Q118" s="16"/>
      <c r="R118" s="16"/>
    </row>
    <row r="119" ht="13.5" customHeight="1">
      <c r="A119" s="18" t="s">
        <v>183</v>
      </c>
      <c r="B119" s="18"/>
      <c r="C119" s="19">
        <v>0.0</v>
      </c>
      <c r="D119" s="20">
        <v>2.0</v>
      </c>
      <c r="E119" s="20">
        <v>0.0</v>
      </c>
      <c r="F119" s="20">
        <v>2.0</v>
      </c>
      <c r="G119" s="18" t="s">
        <v>24</v>
      </c>
      <c r="H119" s="21" t="s">
        <v>53</v>
      </c>
      <c r="I119" s="18" t="s">
        <v>24</v>
      </c>
      <c r="J119" s="26">
        <v>2.0</v>
      </c>
      <c r="K119" s="18" t="s">
        <v>24</v>
      </c>
      <c r="L119" s="23" t="s">
        <v>19</v>
      </c>
      <c r="M119" s="5">
        <f t="shared" ref="M119:M121" si="41">J119*N119</f>
        <v>1490</v>
      </c>
      <c r="N119" s="24">
        <v>745.0</v>
      </c>
      <c r="O119" s="5">
        <f t="shared" ref="O119:O121" si="42">J119*P119</f>
        <v>1598</v>
      </c>
      <c r="P119" s="24">
        <v>799.0</v>
      </c>
      <c r="Q119" s="5">
        <f t="shared" ref="Q119:Q121" si="43">J119*R119</f>
        <v>1438</v>
      </c>
      <c r="R119" s="24">
        <v>719.0</v>
      </c>
    </row>
    <row r="120" ht="13.5" customHeight="1">
      <c r="A120" s="18" t="s">
        <v>184</v>
      </c>
      <c r="B120" s="18"/>
      <c r="C120" s="19">
        <v>0.0</v>
      </c>
      <c r="D120" s="20">
        <v>1.0</v>
      </c>
      <c r="E120" s="20">
        <v>0.0</v>
      </c>
      <c r="F120" s="20">
        <v>1.0</v>
      </c>
      <c r="G120" s="18" t="s">
        <v>24</v>
      </c>
      <c r="H120" s="21" t="s">
        <v>53</v>
      </c>
      <c r="I120" s="18" t="s">
        <v>24</v>
      </c>
      <c r="J120" s="26">
        <v>1.0</v>
      </c>
      <c r="K120" s="18" t="s">
        <v>24</v>
      </c>
      <c r="L120" s="23" t="s">
        <v>19</v>
      </c>
      <c r="M120" s="5">
        <f t="shared" si="41"/>
        <v>749</v>
      </c>
      <c r="N120" s="24">
        <v>749.0</v>
      </c>
      <c r="O120" s="5">
        <f t="shared" si="42"/>
        <v>849</v>
      </c>
      <c r="P120" s="24">
        <v>849.0</v>
      </c>
      <c r="Q120" s="5">
        <f t="shared" si="43"/>
        <v>859</v>
      </c>
      <c r="R120" s="24">
        <v>859.0</v>
      </c>
    </row>
    <row r="121" ht="13.5" customHeight="1">
      <c r="A121" s="27" t="s">
        <v>185</v>
      </c>
      <c r="B121" s="18" t="s">
        <v>171</v>
      </c>
      <c r="C121" s="19">
        <v>0.0</v>
      </c>
      <c r="D121" s="20">
        <v>5.0</v>
      </c>
      <c r="E121" s="20">
        <v>10.0</v>
      </c>
      <c r="F121" s="20">
        <v>5.5</v>
      </c>
      <c r="G121" s="18" t="s">
        <v>24</v>
      </c>
      <c r="H121" s="21" t="s">
        <v>53</v>
      </c>
      <c r="I121" s="18" t="s">
        <v>20</v>
      </c>
      <c r="J121" s="26">
        <v>6.0</v>
      </c>
      <c r="K121" s="27" t="s">
        <v>49</v>
      </c>
      <c r="L121" s="23" t="s">
        <v>19</v>
      </c>
      <c r="M121" s="5">
        <f t="shared" si="41"/>
        <v>287.7</v>
      </c>
      <c r="N121" s="24">
        <v>47.95</v>
      </c>
      <c r="O121" s="5">
        <f t="shared" si="42"/>
        <v>397.5</v>
      </c>
      <c r="P121" s="24">
        <v>66.25</v>
      </c>
      <c r="Q121" s="5">
        <f t="shared" si="43"/>
        <v>522.48</v>
      </c>
      <c r="R121" s="24">
        <v>87.08</v>
      </c>
    </row>
    <row r="122" ht="13.5" customHeight="1">
      <c r="A122" s="27" t="s">
        <v>186</v>
      </c>
      <c r="B122" s="18"/>
      <c r="C122" s="19">
        <v>0.0</v>
      </c>
      <c r="D122" s="20">
        <v>1.0</v>
      </c>
      <c r="E122" s="20">
        <v>0.0</v>
      </c>
      <c r="F122" s="20">
        <v>1.0</v>
      </c>
      <c r="G122" s="18" t="s">
        <v>24</v>
      </c>
      <c r="H122" s="21" t="s">
        <v>53</v>
      </c>
      <c r="I122" s="18" t="s">
        <v>24</v>
      </c>
      <c r="J122" s="22" t="s">
        <v>53</v>
      </c>
      <c r="K122" s="18" t="s">
        <v>24</v>
      </c>
      <c r="L122" s="23" t="s">
        <v>19</v>
      </c>
      <c r="M122" s="5">
        <v>1149.0</v>
      </c>
      <c r="N122" s="25">
        <v>1149.0</v>
      </c>
      <c r="O122" s="5">
        <v>1149.0</v>
      </c>
      <c r="P122" s="25" t="s">
        <v>35</v>
      </c>
      <c r="Q122" s="5">
        <v>1149.0</v>
      </c>
      <c r="R122" s="24" t="s">
        <v>35</v>
      </c>
    </row>
    <row r="123" ht="13.5" customHeight="1">
      <c r="A123" s="9" t="s">
        <v>19</v>
      </c>
      <c r="B123" s="10" t="s">
        <v>19</v>
      </c>
      <c r="C123" s="11" t="s">
        <v>20</v>
      </c>
      <c r="D123" s="12" t="s">
        <v>20</v>
      </c>
      <c r="E123" s="12" t="s">
        <v>20</v>
      </c>
      <c r="F123" s="12" t="s">
        <v>20</v>
      </c>
      <c r="G123" s="10" t="s">
        <v>21</v>
      </c>
      <c r="H123" s="13" t="s">
        <v>19</v>
      </c>
      <c r="I123" s="10"/>
      <c r="J123" s="11" t="s">
        <v>19</v>
      </c>
      <c r="K123" s="10"/>
      <c r="L123" s="14" t="s">
        <v>19</v>
      </c>
      <c r="M123" s="16"/>
      <c r="N123" s="16"/>
      <c r="O123" s="16"/>
      <c r="P123" s="16"/>
      <c r="Q123" s="16"/>
      <c r="R123" s="16"/>
    </row>
    <row r="124" ht="13.5" customHeight="1">
      <c r="A124" s="9" t="s">
        <v>187</v>
      </c>
      <c r="B124" s="10" t="s">
        <v>19</v>
      </c>
      <c r="C124" s="11" t="s">
        <v>20</v>
      </c>
      <c r="D124" s="12" t="s">
        <v>20</v>
      </c>
      <c r="E124" s="12" t="s">
        <v>20</v>
      </c>
      <c r="F124" s="12" t="s">
        <v>20</v>
      </c>
      <c r="G124" s="10" t="s">
        <v>21</v>
      </c>
      <c r="H124" s="13" t="s">
        <v>19</v>
      </c>
      <c r="I124" s="10"/>
      <c r="J124" s="11" t="s">
        <v>19</v>
      </c>
      <c r="K124" s="10"/>
      <c r="L124" s="14" t="s">
        <v>19</v>
      </c>
      <c r="M124" s="16"/>
      <c r="N124" s="16"/>
      <c r="O124" s="16"/>
      <c r="P124" s="16"/>
      <c r="Q124" s="16"/>
      <c r="R124" s="16"/>
    </row>
    <row r="125" ht="13.5" customHeight="1">
      <c r="A125" s="18" t="s">
        <v>188</v>
      </c>
      <c r="B125" s="18" t="s">
        <v>171</v>
      </c>
      <c r="C125" s="19">
        <v>0.0</v>
      </c>
      <c r="D125" s="20">
        <v>23.0</v>
      </c>
      <c r="E125" s="20">
        <v>10.0</v>
      </c>
      <c r="F125" s="20">
        <v>25.3</v>
      </c>
      <c r="G125" s="18" t="s">
        <v>77</v>
      </c>
      <c r="H125" s="21" t="s">
        <v>34</v>
      </c>
      <c r="I125" s="18" t="s">
        <v>77</v>
      </c>
      <c r="J125" s="26">
        <v>26.0</v>
      </c>
      <c r="K125" s="18" t="s">
        <v>77</v>
      </c>
      <c r="L125" s="23" t="s">
        <v>19</v>
      </c>
      <c r="M125" s="5">
        <v>1527.76</v>
      </c>
      <c r="N125" s="24" t="s">
        <v>35</v>
      </c>
      <c r="O125" s="5">
        <v>1527.76</v>
      </c>
      <c r="P125" s="24" t="s">
        <v>35</v>
      </c>
      <c r="Q125" s="5">
        <v>1527.76</v>
      </c>
      <c r="R125" s="24" t="s">
        <v>35</v>
      </c>
      <c r="T125" s="25" t="s">
        <v>36</v>
      </c>
      <c r="U125" s="25" t="s">
        <v>189</v>
      </c>
    </row>
    <row r="126" ht="13.5" customHeight="1">
      <c r="A126" s="27" t="s">
        <v>190</v>
      </c>
      <c r="B126" s="18" t="s">
        <v>171</v>
      </c>
      <c r="C126" s="19">
        <v>0.0</v>
      </c>
      <c r="D126" s="20">
        <v>6.1</v>
      </c>
      <c r="E126" s="20">
        <v>10.0</v>
      </c>
      <c r="F126" s="20">
        <v>6.71</v>
      </c>
      <c r="G126" s="18" t="s">
        <v>77</v>
      </c>
      <c r="H126" s="21" t="s">
        <v>34</v>
      </c>
      <c r="I126" s="18" t="s">
        <v>77</v>
      </c>
      <c r="J126" s="26">
        <v>7.0</v>
      </c>
      <c r="K126" s="18" t="s">
        <v>77</v>
      </c>
      <c r="L126" s="23" t="s">
        <v>19</v>
      </c>
      <c r="M126" s="5">
        <f>J126*N126</f>
        <v>335.65</v>
      </c>
      <c r="N126" s="24">
        <v>47.95</v>
      </c>
      <c r="O126" s="5">
        <f>J126*P126</f>
        <v>463.75</v>
      </c>
      <c r="P126" s="24">
        <v>66.25</v>
      </c>
      <c r="Q126" s="5">
        <f>J126*R126</f>
        <v>609.56</v>
      </c>
      <c r="R126" s="24">
        <v>87.08</v>
      </c>
    </row>
    <row r="127" ht="13.5" customHeight="1">
      <c r="A127" s="9" t="s">
        <v>19</v>
      </c>
      <c r="B127" s="10" t="s">
        <v>19</v>
      </c>
      <c r="C127" s="11" t="s">
        <v>20</v>
      </c>
      <c r="D127" s="12" t="s">
        <v>20</v>
      </c>
      <c r="E127" s="12" t="s">
        <v>20</v>
      </c>
      <c r="F127" s="12" t="s">
        <v>20</v>
      </c>
      <c r="G127" s="10" t="s">
        <v>21</v>
      </c>
      <c r="H127" s="13" t="s">
        <v>19</v>
      </c>
      <c r="I127" s="10"/>
      <c r="J127" s="11" t="s">
        <v>19</v>
      </c>
      <c r="K127" s="10"/>
      <c r="L127" s="14" t="s">
        <v>19</v>
      </c>
      <c r="M127" s="16"/>
      <c r="N127" s="16"/>
      <c r="O127" s="16"/>
      <c r="P127" s="16"/>
      <c r="Q127" s="16"/>
      <c r="R127" s="16"/>
    </row>
    <row r="128" ht="13.5" customHeight="1">
      <c r="A128" s="9" t="s">
        <v>191</v>
      </c>
      <c r="B128" s="10" t="s">
        <v>19</v>
      </c>
      <c r="C128" s="11" t="s">
        <v>20</v>
      </c>
      <c r="D128" s="12" t="s">
        <v>20</v>
      </c>
      <c r="E128" s="12" t="s">
        <v>20</v>
      </c>
      <c r="F128" s="12" t="s">
        <v>20</v>
      </c>
      <c r="G128" s="10" t="s">
        <v>21</v>
      </c>
      <c r="H128" s="13" t="s">
        <v>19</v>
      </c>
      <c r="I128" s="10"/>
      <c r="J128" s="11" t="s">
        <v>19</v>
      </c>
      <c r="K128" s="10"/>
      <c r="L128" s="14" t="s">
        <v>19</v>
      </c>
      <c r="M128" s="16"/>
      <c r="N128" s="16"/>
      <c r="O128" s="16"/>
      <c r="P128" s="16"/>
      <c r="Q128" s="16"/>
      <c r="R128" s="16"/>
    </row>
    <row r="129" ht="13.5" customHeight="1">
      <c r="A129" s="18" t="s">
        <v>192</v>
      </c>
      <c r="B129" s="18" t="s">
        <v>19</v>
      </c>
      <c r="C129" s="19">
        <v>0.0</v>
      </c>
      <c r="D129" s="20">
        <v>3.0</v>
      </c>
      <c r="E129" s="20">
        <v>0.0</v>
      </c>
      <c r="F129" s="20">
        <v>3.0</v>
      </c>
      <c r="G129" s="18" t="s">
        <v>24</v>
      </c>
      <c r="H129" s="21" t="s">
        <v>34</v>
      </c>
      <c r="I129" s="18" t="s">
        <v>24</v>
      </c>
      <c r="J129" s="22" t="s">
        <v>58</v>
      </c>
      <c r="K129" s="18" t="s">
        <v>24</v>
      </c>
      <c r="L129" s="23" t="s">
        <v>19</v>
      </c>
      <c r="M129" s="5">
        <f t="shared" ref="M129:M131" si="44">J129*N129</f>
        <v>176.85</v>
      </c>
      <c r="N129" s="24">
        <v>58.95</v>
      </c>
      <c r="O129" s="5">
        <f t="shared" ref="O129:O131" si="45">J129*P129</f>
        <v>179.85</v>
      </c>
      <c r="P129" s="24">
        <v>59.95</v>
      </c>
      <c r="Q129" s="5">
        <f t="shared" ref="Q129:Q132" si="46">J129*R129</f>
        <v>492</v>
      </c>
      <c r="R129" s="24">
        <v>164.0</v>
      </c>
    </row>
    <row r="130" ht="13.5" customHeight="1">
      <c r="A130" s="27" t="s">
        <v>193</v>
      </c>
      <c r="B130" s="18" t="s">
        <v>33</v>
      </c>
      <c r="C130" s="19">
        <v>0.0</v>
      </c>
      <c r="D130" s="20">
        <v>16.0</v>
      </c>
      <c r="E130" s="20">
        <v>0.0</v>
      </c>
      <c r="F130" s="20">
        <v>16.0</v>
      </c>
      <c r="G130" s="18" t="s">
        <v>24</v>
      </c>
      <c r="H130" s="21" t="s">
        <v>53</v>
      </c>
      <c r="I130" s="18" t="s">
        <v>24</v>
      </c>
      <c r="J130" s="26">
        <v>16.0</v>
      </c>
      <c r="K130" s="18" t="s">
        <v>24</v>
      </c>
      <c r="L130" s="23" t="s">
        <v>19</v>
      </c>
      <c r="M130" s="5">
        <f t="shared" si="44"/>
        <v>159.2</v>
      </c>
      <c r="N130" s="24">
        <v>9.95</v>
      </c>
      <c r="O130" s="5">
        <f t="shared" si="45"/>
        <v>239.2</v>
      </c>
      <c r="P130" s="34">
        <v>14.95</v>
      </c>
      <c r="Q130" s="5">
        <f t="shared" si="46"/>
        <v>286.4</v>
      </c>
      <c r="R130" s="24">
        <v>17.9</v>
      </c>
    </row>
    <row r="131" ht="13.5" customHeight="1">
      <c r="A131" s="18" t="s">
        <v>194</v>
      </c>
      <c r="B131" s="18" t="s">
        <v>33</v>
      </c>
      <c r="C131" s="19">
        <v>0.0</v>
      </c>
      <c r="D131" s="20">
        <v>42.0</v>
      </c>
      <c r="E131" s="20">
        <v>0.0</v>
      </c>
      <c r="F131" s="20">
        <v>42.0</v>
      </c>
      <c r="G131" s="18" t="s">
        <v>24</v>
      </c>
      <c r="H131" s="21" t="s">
        <v>34</v>
      </c>
      <c r="I131" s="18" t="s">
        <v>24</v>
      </c>
      <c r="J131" s="22" t="s">
        <v>195</v>
      </c>
      <c r="K131" s="18" t="s">
        <v>24</v>
      </c>
      <c r="L131" s="23" t="s">
        <v>19</v>
      </c>
      <c r="M131" s="5">
        <f t="shared" si="44"/>
        <v>753.9</v>
      </c>
      <c r="N131" s="24">
        <v>17.95</v>
      </c>
      <c r="O131" s="5">
        <f t="shared" si="45"/>
        <v>753.9</v>
      </c>
      <c r="P131" s="24">
        <v>17.95</v>
      </c>
      <c r="Q131" s="5">
        <f t="shared" si="46"/>
        <v>4158</v>
      </c>
      <c r="R131" s="24">
        <v>99.0</v>
      </c>
    </row>
    <row r="132" ht="13.5" customHeight="1">
      <c r="A132" s="18" t="s">
        <v>196</v>
      </c>
      <c r="B132" s="18" t="s">
        <v>33</v>
      </c>
      <c r="C132" s="19">
        <v>0.0</v>
      </c>
      <c r="D132" s="20">
        <v>16.0</v>
      </c>
      <c r="E132" s="20">
        <v>0.0</v>
      </c>
      <c r="F132" s="20">
        <v>16.0</v>
      </c>
      <c r="G132" s="18" t="s">
        <v>24</v>
      </c>
      <c r="H132" s="21" t="s">
        <v>34</v>
      </c>
      <c r="I132" s="18" t="s">
        <v>24</v>
      </c>
      <c r="J132" s="22" t="s">
        <v>197</v>
      </c>
      <c r="K132" s="18" t="s">
        <v>24</v>
      </c>
      <c r="L132" s="23" t="s">
        <v>19</v>
      </c>
      <c r="M132" s="5">
        <v>1584.0</v>
      </c>
      <c r="N132" s="24" t="s">
        <v>35</v>
      </c>
      <c r="O132" s="5">
        <v>1584.0</v>
      </c>
      <c r="P132" s="24" t="s">
        <v>35</v>
      </c>
      <c r="Q132" s="5">
        <f t="shared" si="46"/>
        <v>1584</v>
      </c>
      <c r="R132" s="24">
        <v>99.0</v>
      </c>
    </row>
    <row r="133" ht="13.5" customHeight="1">
      <c r="A133" s="18" t="s">
        <v>198</v>
      </c>
      <c r="B133" s="18" t="s">
        <v>33</v>
      </c>
      <c r="C133" s="19">
        <v>0.0</v>
      </c>
      <c r="D133" s="20">
        <v>80.0</v>
      </c>
      <c r="E133" s="20">
        <v>0.0</v>
      </c>
      <c r="F133" s="20">
        <v>80.0</v>
      </c>
      <c r="G133" s="18" t="s">
        <v>24</v>
      </c>
      <c r="H133" s="21" t="s">
        <v>53</v>
      </c>
      <c r="I133" s="18" t="s">
        <v>24</v>
      </c>
      <c r="J133" s="26">
        <v>80.0</v>
      </c>
      <c r="K133" s="18" t="s">
        <v>24</v>
      </c>
      <c r="L133" s="23" t="s">
        <v>19</v>
      </c>
      <c r="M133" s="5">
        <v>1596.0</v>
      </c>
      <c r="N133" s="24" t="s">
        <v>35</v>
      </c>
      <c r="O133" s="5">
        <f t="shared" ref="O133:O137" si="47">J133*P133</f>
        <v>1596</v>
      </c>
      <c r="P133" s="24">
        <v>19.95</v>
      </c>
      <c r="Q133" s="5">
        <v>1596.0</v>
      </c>
      <c r="R133" s="24" t="s">
        <v>35</v>
      </c>
    </row>
    <row r="134" ht="13.5" customHeight="1">
      <c r="A134" s="18" t="s">
        <v>199</v>
      </c>
      <c r="B134" s="18" t="s">
        <v>33</v>
      </c>
      <c r="C134" s="19">
        <v>0.0</v>
      </c>
      <c r="D134" s="20">
        <v>30.0</v>
      </c>
      <c r="E134" s="20">
        <v>0.0</v>
      </c>
      <c r="F134" s="20">
        <v>30.0</v>
      </c>
      <c r="G134" s="18" t="s">
        <v>24</v>
      </c>
      <c r="H134" s="21" t="s">
        <v>53</v>
      </c>
      <c r="I134" s="18" t="s">
        <v>24</v>
      </c>
      <c r="J134" s="26">
        <v>30.0</v>
      </c>
      <c r="K134" s="18" t="s">
        <v>24</v>
      </c>
      <c r="L134" s="23" t="s">
        <v>19</v>
      </c>
      <c r="M134" s="5">
        <f t="shared" ref="M134:M137" si="48">J134*N134</f>
        <v>418.5</v>
      </c>
      <c r="N134" s="24">
        <v>13.95</v>
      </c>
      <c r="O134" s="5">
        <f t="shared" si="47"/>
        <v>418.5</v>
      </c>
      <c r="P134" s="24">
        <v>13.95</v>
      </c>
      <c r="Q134" s="5">
        <v>418.5</v>
      </c>
      <c r="R134" s="24" t="s">
        <v>35</v>
      </c>
    </row>
    <row r="135" ht="13.5" customHeight="1">
      <c r="A135" s="18" t="s">
        <v>200</v>
      </c>
      <c r="B135" s="18" t="s">
        <v>33</v>
      </c>
      <c r="C135" s="19">
        <v>0.0</v>
      </c>
      <c r="D135" s="20">
        <v>16.0</v>
      </c>
      <c r="E135" s="20">
        <v>0.0</v>
      </c>
      <c r="F135" s="20">
        <v>16.0</v>
      </c>
      <c r="G135" s="18" t="s">
        <v>24</v>
      </c>
      <c r="H135" s="21" t="s">
        <v>53</v>
      </c>
      <c r="I135" s="18" t="s">
        <v>24</v>
      </c>
      <c r="J135" s="26">
        <v>16.0</v>
      </c>
      <c r="K135" s="18" t="s">
        <v>24</v>
      </c>
      <c r="L135" s="23" t="s">
        <v>19</v>
      </c>
      <c r="M135" s="5">
        <f t="shared" si="48"/>
        <v>319.2</v>
      </c>
      <c r="N135" s="24">
        <v>19.95</v>
      </c>
      <c r="O135" s="5">
        <f t="shared" si="47"/>
        <v>319.2</v>
      </c>
      <c r="P135" s="24">
        <v>19.95</v>
      </c>
      <c r="Q135" s="5">
        <f t="shared" ref="Q135:Q136" si="49">J135*R135</f>
        <v>798.4</v>
      </c>
      <c r="R135" s="24">
        <v>49.9</v>
      </c>
    </row>
    <row r="136" ht="13.5" customHeight="1">
      <c r="A136" s="18" t="s">
        <v>201</v>
      </c>
      <c r="B136" s="18" t="s">
        <v>33</v>
      </c>
      <c r="C136" s="19">
        <v>0.0</v>
      </c>
      <c r="D136" s="20">
        <v>4.0</v>
      </c>
      <c r="E136" s="20">
        <v>0.0</v>
      </c>
      <c r="F136" s="20">
        <v>4.0</v>
      </c>
      <c r="G136" s="18" t="s">
        <v>24</v>
      </c>
      <c r="H136" s="21" t="s">
        <v>53</v>
      </c>
      <c r="I136" s="18" t="s">
        <v>20</v>
      </c>
      <c r="J136" s="26">
        <v>4.0</v>
      </c>
      <c r="K136" s="27" t="s">
        <v>24</v>
      </c>
      <c r="L136" s="23" t="s">
        <v>19</v>
      </c>
      <c r="M136" s="5">
        <f t="shared" si="48"/>
        <v>31.8</v>
      </c>
      <c r="N136" s="24">
        <v>7.95</v>
      </c>
      <c r="O136" s="5">
        <f t="shared" si="47"/>
        <v>31.8</v>
      </c>
      <c r="P136" s="24">
        <v>7.95</v>
      </c>
      <c r="Q136" s="5">
        <f t="shared" si="49"/>
        <v>103.6</v>
      </c>
      <c r="R136" s="24">
        <v>25.9</v>
      </c>
    </row>
    <row r="137" ht="13.5" customHeight="1">
      <c r="A137" s="18" t="s">
        <v>202</v>
      </c>
      <c r="B137" s="18" t="s">
        <v>19</v>
      </c>
      <c r="C137" s="19">
        <v>0.0</v>
      </c>
      <c r="D137" s="20">
        <v>72.0</v>
      </c>
      <c r="E137" s="20">
        <v>0.0</v>
      </c>
      <c r="F137" s="20">
        <v>72.0</v>
      </c>
      <c r="G137" s="18" t="s">
        <v>24</v>
      </c>
      <c r="H137" s="21" t="s">
        <v>34</v>
      </c>
      <c r="I137" s="18" t="s">
        <v>24</v>
      </c>
      <c r="J137" s="22" t="s">
        <v>203</v>
      </c>
      <c r="K137" s="18" t="s">
        <v>24</v>
      </c>
      <c r="L137" s="23" t="s">
        <v>19</v>
      </c>
      <c r="M137" s="5">
        <f t="shared" si="48"/>
        <v>2876.4</v>
      </c>
      <c r="N137" s="24">
        <v>39.95</v>
      </c>
      <c r="O137" s="5">
        <f t="shared" si="47"/>
        <v>3020.4</v>
      </c>
      <c r="P137" s="24">
        <v>41.95</v>
      </c>
      <c r="Q137" s="5">
        <v>580.0</v>
      </c>
      <c r="R137" s="24" t="s">
        <v>204</v>
      </c>
    </row>
    <row r="138" ht="13.5" customHeight="1">
      <c r="A138" s="18" t="s">
        <v>205</v>
      </c>
      <c r="B138" s="18" t="s">
        <v>206</v>
      </c>
      <c r="C138" s="19">
        <v>0.0</v>
      </c>
      <c r="D138" s="20">
        <v>2.0</v>
      </c>
      <c r="E138" s="20">
        <v>0.0</v>
      </c>
      <c r="F138" s="20">
        <v>2.0</v>
      </c>
      <c r="G138" s="18" t="s">
        <v>207</v>
      </c>
      <c r="H138" s="21" t="s">
        <v>53</v>
      </c>
      <c r="I138" s="18" t="s">
        <v>20</v>
      </c>
      <c r="J138" s="26">
        <v>2.0</v>
      </c>
      <c r="K138" s="27" t="s">
        <v>24</v>
      </c>
      <c r="L138" s="23" t="s">
        <v>19</v>
      </c>
      <c r="M138" s="5">
        <v>153.87</v>
      </c>
      <c r="N138" s="24">
        <v>153.87</v>
      </c>
      <c r="O138" s="5">
        <v>189.0</v>
      </c>
      <c r="P138" s="24">
        <v>189.0</v>
      </c>
      <c r="Q138" s="5">
        <v>549.0</v>
      </c>
      <c r="R138" s="24">
        <v>549.0</v>
      </c>
    </row>
    <row r="139" ht="13.5" customHeight="1">
      <c r="A139" s="18" t="s">
        <v>208</v>
      </c>
      <c r="B139" s="18" t="s">
        <v>33</v>
      </c>
      <c r="C139" s="19">
        <v>0.0</v>
      </c>
      <c r="D139" s="20">
        <v>48.0</v>
      </c>
      <c r="E139" s="20">
        <v>0.0</v>
      </c>
      <c r="F139" s="20">
        <v>48.0</v>
      </c>
      <c r="G139" s="18" t="s">
        <v>24</v>
      </c>
      <c r="H139" s="21" t="s">
        <v>53</v>
      </c>
      <c r="I139" s="18" t="s">
        <v>20</v>
      </c>
      <c r="J139" s="22" t="s">
        <v>53</v>
      </c>
      <c r="K139" s="18"/>
      <c r="L139" s="23" t="s">
        <v>19</v>
      </c>
      <c r="M139" s="5">
        <v>657.0</v>
      </c>
      <c r="N139" s="24" t="s">
        <v>35</v>
      </c>
      <c r="O139" s="5">
        <v>600.0</v>
      </c>
      <c r="P139" s="24">
        <v>75.0</v>
      </c>
      <c r="Q139" s="5">
        <v>714.0</v>
      </c>
      <c r="R139" s="24">
        <v>714.0</v>
      </c>
    </row>
    <row r="140" ht="13.5" customHeight="1">
      <c r="A140" s="18" t="s">
        <v>209</v>
      </c>
      <c r="B140" s="18" t="s">
        <v>33</v>
      </c>
      <c r="C140" s="19">
        <v>0.0</v>
      </c>
      <c r="D140" s="20">
        <v>48.0</v>
      </c>
      <c r="E140" s="20">
        <v>0.0</v>
      </c>
      <c r="F140" s="20">
        <v>48.0</v>
      </c>
      <c r="G140" s="18" t="s">
        <v>24</v>
      </c>
      <c r="H140" s="21" t="s">
        <v>53</v>
      </c>
      <c r="I140" s="18" t="s">
        <v>20</v>
      </c>
      <c r="J140" s="22"/>
      <c r="K140" s="18"/>
      <c r="L140" s="23" t="s">
        <v>19</v>
      </c>
      <c r="M140" s="5">
        <v>477.6</v>
      </c>
      <c r="N140" s="24">
        <v>477.6</v>
      </c>
      <c r="O140" s="5">
        <f t="shared" ref="O140:O141" si="50">J140*P140</f>
        <v>0</v>
      </c>
      <c r="P140" s="24">
        <v>259.0</v>
      </c>
      <c r="Q140" s="5">
        <v>399.0</v>
      </c>
      <c r="R140" s="24">
        <v>399.0</v>
      </c>
    </row>
    <row r="141" ht="13.5" customHeight="1">
      <c r="A141" s="18" t="s">
        <v>210</v>
      </c>
      <c r="B141" s="18" t="s">
        <v>211</v>
      </c>
      <c r="C141" s="19">
        <v>0.0</v>
      </c>
      <c r="D141" s="20">
        <v>4.0</v>
      </c>
      <c r="E141" s="20">
        <v>0.0</v>
      </c>
      <c r="F141" s="20">
        <v>4.0</v>
      </c>
      <c r="G141" s="18" t="s">
        <v>212</v>
      </c>
      <c r="H141" s="21" t="s">
        <v>34</v>
      </c>
      <c r="I141" s="18" t="s">
        <v>212</v>
      </c>
      <c r="J141" s="22" t="s">
        <v>213</v>
      </c>
      <c r="K141" s="18" t="s">
        <v>212</v>
      </c>
      <c r="L141" s="23" t="s">
        <v>19</v>
      </c>
      <c r="M141" s="5">
        <v>99.95</v>
      </c>
      <c r="N141" s="24">
        <v>99.95</v>
      </c>
      <c r="O141" s="5">
        <f t="shared" si="50"/>
        <v>400</v>
      </c>
      <c r="P141" s="24">
        <v>100.0</v>
      </c>
      <c r="Q141" s="5">
        <v>119.5</v>
      </c>
      <c r="R141" s="24">
        <v>119.5</v>
      </c>
    </row>
    <row r="142" ht="13.5" customHeight="1">
      <c r="A142" s="18" t="s">
        <v>214</v>
      </c>
      <c r="B142" s="18" t="s">
        <v>84</v>
      </c>
      <c r="C142" s="19">
        <v>0.0</v>
      </c>
      <c r="D142" s="20">
        <v>1.0</v>
      </c>
      <c r="E142" s="20">
        <v>0.0</v>
      </c>
      <c r="F142" s="20">
        <v>1.0</v>
      </c>
      <c r="G142" s="18" t="s">
        <v>24</v>
      </c>
      <c r="H142" s="21" t="s">
        <v>53</v>
      </c>
      <c r="I142" s="18" t="s">
        <v>20</v>
      </c>
      <c r="J142" s="26">
        <v>1.0</v>
      </c>
      <c r="K142" s="18"/>
      <c r="L142" s="23" t="s">
        <v>19</v>
      </c>
      <c r="M142" s="5">
        <v>530.0</v>
      </c>
      <c r="N142" s="24" t="s">
        <v>35</v>
      </c>
      <c r="O142" s="5">
        <v>530.0</v>
      </c>
      <c r="P142" s="24" t="s">
        <v>215</v>
      </c>
      <c r="Q142" s="5">
        <f t="shared" ref="Q142:Q143" si="51">J142*R142</f>
        <v>530</v>
      </c>
      <c r="R142" s="24">
        <v>530.0</v>
      </c>
    </row>
    <row r="143" ht="13.5" customHeight="1">
      <c r="A143" s="18" t="s">
        <v>216</v>
      </c>
      <c r="B143" s="18" t="s">
        <v>84</v>
      </c>
      <c r="C143" s="19">
        <v>0.0</v>
      </c>
      <c r="D143" s="20">
        <v>3.0</v>
      </c>
      <c r="E143" s="20">
        <v>0.0</v>
      </c>
      <c r="F143" s="20">
        <v>3.0</v>
      </c>
      <c r="G143" s="18" t="s">
        <v>45</v>
      </c>
      <c r="H143" s="21" t="s">
        <v>34</v>
      </c>
      <c r="I143" s="18" t="s">
        <v>45</v>
      </c>
      <c r="J143" s="22" t="s">
        <v>58</v>
      </c>
      <c r="K143" s="18" t="s">
        <v>45</v>
      </c>
      <c r="L143" s="23" t="s">
        <v>19</v>
      </c>
      <c r="M143" s="5">
        <f>J143*N143</f>
        <v>507</v>
      </c>
      <c r="N143" s="24">
        <v>169.0</v>
      </c>
      <c r="O143" s="5">
        <f>J143*P143</f>
        <v>657</v>
      </c>
      <c r="P143" s="24">
        <v>219.0</v>
      </c>
      <c r="Q143" s="5">
        <f t="shared" si="51"/>
        <v>1194</v>
      </c>
      <c r="R143" s="24">
        <v>398.0</v>
      </c>
    </row>
    <row r="144" ht="13.5" customHeight="1">
      <c r="A144" s="35" t="s">
        <v>19</v>
      </c>
      <c r="B144" s="18" t="s">
        <v>19</v>
      </c>
      <c r="C144" s="19" t="s">
        <v>20</v>
      </c>
      <c r="D144" s="20" t="s">
        <v>20</v>
      </c>
      <c r="E144" s="20" t="s">
        <v>20</v>
      </c>
      <c r="F144" s="20" t="s">
        <v>20</v>
      </c>
      <c r="G144" s="18" t="s">
        <v>21</v>
      </c>
      <c r="H144" s="21" t="s">
        <v>19</v>
      </c>
      <c r="I144" s="18"/>
      <c r="J144" s="22" t="s">
        <v>19</v>
      </c>
      <c r="K144" s="18"/>
      <c r="L144" s="23" t="s">
        <v>19</v>
      </c>
      <c r="M144" s="5"/>
      <c r="N144" s="36"/>
      <c r="O144" s="5"/>
      <c r="P144" s="36"/>
      <c r="Q144" s="5"/>
      <c r="R144" s="36"/>
    </row>
    <row r="145" ht="12.75" customHeight="1">
      <c r="A145" s="25" t="s">
        <v>217</v>
      </c>
      <c r="M145" s="5">
        <f>SUM(M1:M143)</f>
        <v>193041.1829</v>
      </c>
      <c r="N145" s="36"/>
      <c r="O145" s="5">
        <f>SUM(O1:O143)</f>
        <v>197109.3169</v>
      </c>
      <c r="P145" s="36"/>
      <c r="Q145" s="5">
        <f>SUM(Q1:Q143)</f>
        <v>246681.363</v>
      </c>
      <c r="R145" s="36"/>
    </row>
    <row r="146" ht="12.75" customHeight="1">
      <c r="A146" s="25" t="s">
        <v>218</v>
      </c>
      <c r="B146" s="37">
        <f>(M145+O145+Q145)/3</f>
        <v>212277.2876</v>
      </c>
      <c r="M146" s="5"/>
      <c r="N146" s="36"/>
      <c r="O146" s="5"/>
      <c r="P146" s="36"/>
      <c r="Q146" s="5"/>
      <c r="R146" s="36"/>
    </row>
    <row r="147" ht="12.75" customHeight="1">
      <c r="M147" s="5"/>
      <c r="N147" s="36"/>
      <c r="O147" s="17"/>
      <c r="P147" s="36"/>
      <c r="Q147" s="5"/>
      <c r="R147" s="36"/>
    </row>
    <row r="148" ht="12.75" customHeight="1">
      <c r="M148" s="5"/>
      <c r="N148" s="36"/>
      <c r="O148" s="17"/>
      <c r="P148" s="36"/>
      <c r="Q148" s="5"/>
      <c r="R148" s="36"/>
    </row>
    <row r="149" ht="12.75" customHeight="1">
      <c r="M149" s="5"/>
      <c r="N149" s="36"/>
      <c r="O149" s="17"/>
      <c r="P149" s="36"/>
      <c r="Q149" s="5"/>
      <c r="R149" s="36"/>
    </row>
    <row r="150" ht="12.75" customHeight="1">
      <c r="M150" s="5"/>
      <c r="N150" s="36"/>
      <c r="O150" s="17"/>
      <c r="P150" s="36"/>
      <c r="Q150" s="5"/>
      <c r="R150" s="36"/>
    </row>
    <row r="151" ht="12.75" customHeight="1">
      <c r="M151" s="5"/>
      <c r="N151" s="36"/>
      <c r="O151" s="17"/>
      <c r="P151" s="36"/>
      <c r="Q151" s="17"/>
      <c r="R151" s="36"/>
    </row>
    <row r="152" ht="12.75" customHeight="1">
      <c r="M152" s="5"/>
      <c r="N152" s="36"/>
      <c r="O152" s="17"/>
      <c r="P152" s="36"/>
      <c r="Q152" s="17"/>
      <c r="R152" s="36"/>
    </row>
    <row r="153" ht="12.75" customHeight="1">
      <c r="M153" s="5"/>
      <c r="N153" s="36"/>
      <c r="O153" s="17"/>
      <c r="P153" s="36"/>
      <c r="Q153" s="17"/>
      <c r="R153" s="36"/>
    </row>
    <row r="154" ht="12.75" customHeight="1">
      <c r="M154" s="5"/>
      <c r="N154" s="36"/>
      <c r="O154" s="17"/>
      <c r="P154" s="36"/>
      <c r="Q154" s="17"/>
      <c r="R154" s="36"/>
    </row>
    <row r="155" ht="12.75" customHeight="1">
      <c r="M155" s="5"/>
      <c r="N155" s="36"/>
      <c r="O155" s="17"/>
      <c r="P155" s="36"/>
      <c r="Q155" s="17"/>
      <c r="R155" s="36"/>
    </row>
    <row r="156" ht="12.75" customHeight="1">
      <c r="M156" s="5"/>
      <c r="N156" s="36"/>
      <c r="O156" s="17"/>
      <c r="P156" s="36"/>
      <c r="Q156" s="17"/>
      <c r="R156" s="36"/>
    </row>
    <row r="157" ht="12.75" customHeight="1">
      <c r="M157" s="5"/>
      <c r="N157" s="36"/>
      <c r="O157" s="17"/>
      <c r="P157" s="36"/>
      <c r="Q157" s="17"/>
      <c r="R157" s="36"/>
    </row>
    <row r="158" ht="12.75" customHeight="1">
      <c r="M158" s="5"/>
      <c r="N158" s="36"/>
      <c r="O158" s="17"/>
      <c r="P158" s="36"/>
      <c r="Q158" s="17"/>
      <c r="R158" s="36"/>
    </row>
    <row r="159" ht="12.75" customHeight="1">
      <c r="M159" s="5"/>
      <c r="N159" s="36"/>
      <c r="O159" s="17"/>
      <c r="P159" s="36"/>
      <c r="Q159" s="17"/>
      <c r="R159" s="36"/>
    </row>
    <row r="160" ht="12.75" customHeight="1">
      <c r="M160" s="17"/>
      <c r="N160" s="36"/>
      <c r="O160" s="17"/>
      <c r="P160" s="36"/>
      <c r="Q160" s="17"/>
      <c r="R160" s="36"/>
    </row>
    <row r="161" ht="12.75" customHeight="1">
      <c r="M161" s="17"/>
      <c r="N161" s="36"/>
      <c r="O161" s="17"/>
      <c r="P161" s="36"/>
      <c r="Q161" s="17"/>
      <c r="R161" s="36"/>
    </row>
    <row r="162" ht="12.75" customHeight="1">
      <c r="M162" s="17"/>
      <c r="N162" s="36"/>
      <c r="O162" s="17"/>
      <c r="P162" s="36"/>
      <c r="Q162" s="17"/>
      <c r="R162" s="36"/>
    </row>
    <row r="163" ht="12.75" customHeight="1">
      <c r="M163" s="17"/>
      <c r="N163" s="36"/>
      <c r="O163" s="17"/>
      <c r="P163" s="36"/>
      <c r="Q163" s="17"/>
      <c r="R163" s="36"/>
    </row>
    <row r="164" ht="12.75" customHeight="1">
      <c r="M164" s="17"/>
      <c r="N164" s="36"/>
      <c r="O164" s="17"/>
      <c r="P164" s="36"/>
      <c r="Q164" s="17"/>
      <c r="R164" s="36"/>
    </row>
    <row r="165" ht="12.75" customHeight="1">
      <c r="M165" s="17"/>
      <c r="N165" s="36"/>
      <c r="O165" s="17"/>
      <c r="P165" s="36"/>
      <c r="Q165" s="17"/>
      <c r="R165" s="36"/>
    </row>
    <row r="166" ht="12.75" customHeight="1">
      <c r="M166" s="17"/>
      <c r="N166" s="36"/>
      <c r="O166" s="17"/>
      <c r="P166" s="36"/>
      <c r="Q166" s="17"/>
      <c r="R166" s="36"/>
    </row>
    <row r="167" ht="12.75" customHeight="1">
      <c r="M167" s="17"/>
      <c r="N167" s="36"/>
      <c r="O167" s="17"/>
      <c r="P167" s="36"/>
      <c r="Q167" s="17"/>
      <c r="R167" s="36"/>
    </row>
    <row r="168" ht="12.75" customHeight="1">
      <c r="M168" s="17"/>
      <c r="N168" s="36"/>
      <c r="O168" s="17"/>
      <c r="P168" s="36"/>
      <c r="Q168" s="17"/>
      <c r="R168" s="36"/>
    </row>
    <row r="169" ht="12.75" customHeight="1">
      <c r="M169" s="17"/>
      <c r="N169" s="36"/>
      <c r="O169" s="17"/>
      <c r="P169" s="36"/>
      <c r="Q169" s="17"/>
      <c r="R169" s="36"/>
    </row>
    <row r="170" ht="12.75" customHeight="1">
      <c r="M170" s="17"/>
      <c r="N170" s="36"/>
      <c r="O170" s="17"/>
      <c r="P170" s="36"/>
      <c r="Q170" s="17"/>
      <c r="R170" s="36"/>
    </row>
    <row r="171" ht="12.75" customHeight="1">
      <c r="M171" s="17"/>
      <c r="N171" s="36"/>
      <c r="O171" s="17"/>
      <c r="P171" s="36"/>
      <c r="Q171" s="17"/>
      <c r="R171" s="36"/>
    </row>
    <row r="172" ht="12.75" customHeight="1">
      <c r="M172" s="17"/>
      <c r="N172" s="36"/>
      <c r="O172" s="17"/>
      <c r="P172" s="36"/>
      <c r="Q172" s="17"/>
      <c r="R172" s="36"/>
    </row>
    <row r="173" ht="12.75" customHeight="1">
      <c r="M173" s="17"/>
      <c r="N173" s="36"/>
      <c r="O173" s="17"/>
      <c r="P173" s="36"/>
      <c r="Q173" s="17"/>
      <c r="R173" s="36"/>
    </row>
    <row r="174" ht="12.75" customHeight="1">
      <c r="M174" s="17"/>
      <c r="N174" s="36"/>
      <c r="O174" s="17"/>
      <c r="P174" s="36"/>
      <c r="Q174" s="17"/>
      <c r="R174" s="36"/>
    </row>
    <row r="175" ht="12.75" customHeight="1">
      <c r="M175" s="17"/>
      <c r="N175" s="36"/>
      <c r="O175" s="17"/>
      <c r="P175" s="36"/>
      <c r="Q175" s="17"/>
      <c r="R175" s="36"/>
    </row>
    <row r="176" ht="12.75" customHeight="1">
      <c r="M176" s="17"/>
      <c r="N176" s="36"/>
      <c r="O176" s="17"/>
      <c r="P176" s="36"/>
      <c r="Q176" s="17"/>
      <c r="R176" s="36"/>
    </row>
    <row r="177" ht="12.75" customHeight="1">
      <c r="M177" s="17"/>
      <c r="N177" s="36"/>
      <c r="O177" s="17"/>
      <c r="P177" s="36"/>
      <c r="Q177" s="17"/>
      <c r="R177" s="36"/>
    </row>
    <row r="178" ht="12.75" customHeight="1">
      <c r="M178" s="17"/>
      <c r="N178" s="36"/>
      <c r="O178" s="17"/>
      <c r="P178" s="36"/>
      <c r="Q178" s="17"/>
      <c r="R178" s="36"/>
    </row>
    <row r="179" ht="12.75" customHeight="1">
      <c r="M179" s="17"/>
      <c r="N179" s="36"/>
      <c r="O179" s="17"/>
      <c r="P179" s="36"/>
      <c r="Q179" s="17"/>
      <c r="R179" s="36"/>
    </row>
    <row r="180" ht="12.75" customHeight="1">
      <c r="M180" s="17"/>
      <c r="N180" s="36"/>
      <c r="O180" s="17"/>
      <c r="P180" s="36"/>
      <c r="Q180" s="17"/>
      <c r="R180" s="36"/>
    </row>
    <row r="181" ht="12.75" customHeight="1">
      <c r="M181" s="17"/>
      <c r="N181" s="36"/>
      <c r="O181" s="17"/>
      <c r="P181" s="36"/>
      <c r="Q181" s="17"/>
      <c r="R181" s="36"/>
    </row>
    <row r="182" ht="12.75" customHeight="1">
      <c r="M182" s="17"/>
      <c r="N182" s="36"/>
      <c r="O182" s="17"/>
      <c r="P182" s="36"/>
      <c r="Q182" s="17"/>
      <c r="R182" s="36"/>
    </row>
    <row r="183" ht="12.75" customHeight="1">
      <c r="M183" s="17"/>
      <c r="N183" s="36"/>
      <c r="O183" s="17"/>
      <c r="P183" s="36"/>
      <c r="Q183" s="17"/>
      <c r="R183" s="36"/>
    </row>
    <row r="184" ht="12.75" customHeight="1">
      <c r="M184" s="17"/>
      <c r="N184" s="36"/>
      <c r="O184" s="17"/>
      <c r="P184" s="36"/>
      <c r="Q184" s="17"/>
      <c r="R184" s="36"/>
    </row>
    <row r="185" ht="12.75" customHeight="1">
      <c r="M185" s="17"/>
      <c r="N185" s="36"/>
      <c r="O185" s="17"/>
      <c r="P185" s="36"/>
      <c r="Q185" s="17"/>
      <c r="R185" s="36"/>
    </row>
    <row r="186" ht="12.75" customHeight="1">
      <c r="M186" s="17"/>
      <c r="N186" s="36"/>
      <c r="O186" s="17"/>
      <c r="P186" s="36"/>
      <c r="Q186" s="17"/>
      <c r="R186" s="36"/>
    </row>
    <row r="187" ht="12.75" customHeight="1">
      <c r="M187" s="17"/>
      <c r="N187" s="36"/>
      <c r="O187" s="17"/>
      <c r="P187" s="36"/>
      <c r="Q187" s="17"/>
      <c r="R187" s="36"/>
    </row>
    <row r="188" ht="12.75" customHeight="1">
      <c r="M188" s="17"/>
      <c r="N188" s="36"/>
      <c r="O188" s="17"/>
      <c r="P188" s="36"/>
      <c r="Q188" s="17"/>
      <c r="R188" s="36"/>
    </row>
    <row r="189" ht="12.75" customHeight="1">
      <c r="M189" s="17"/>
      <c r="N189" s="36"/>
      <c r="O189" s="17"/>
      <c r="P189" s="36"/>
      <c r="Q189" s="17"/>
      <c r="R189" s="36"/>
    </row>
    <row r="190" ht="12.75" customHeight="1">
      <c r="M190" s="17"/>
      <c r="N190" s="36"/>
      <c r="O190" s="17"/>
      <c r="P190" s="36"/>
      <c r="Q190" s="17"/>
      <c r="R190" s="36"/>
    </row>
    <row r="191" ht="12.75" customHeight="1">
      <c r="M191" s="17"/>
      <c r="N191" s="36"/>
      <c r="O191" s="17"/>
      <c r="P191" s="36"/>
      <c r="Q191" s="17"/>
      <c r="R191" s="36"/>
    </row>
    <row r="192" ht="12.75" customHeight="1">
      <c r="M192" s="17"/>
      <c r="N192" s="36"/>
      <c r="O192" s="17"/>
      <c r="P192" s="36"/>
      <c r="Q192" s="17"/>
      <c r="R192" s="36"/>
    </row>
    <row r="193" ht="12.75" customHeight="1">
      <c r="M193" s="17"/>
      <c r="N193" s="36"/>
      <c r="O193" s="17"/>
      <c r="P193" s="36"/>
      <c r="Q193" s="17"/>
      <c r="R193" s="36"/>
    </row>
    <row r="194" ht="12.75" customHeight="1">
      <c r="M194" s="17"/>
      <c r="N194" s="36"/>
      <c r="O194" s="17"/>
      <c r="P194" s="36"/>
      <c r="Q194" s="17"/>
      <c r="R194" s="36"/>
    </row>
    <row r="195" ht="12.75" customHeight="1">
      <c r="M195" s="17"/>
      <c r="N195" s="36"/>
      <c r="O195" s="17"/>
      <c r="P195" s="36"/>
      <c r="Q195" s="17"/>
      <c r="R195" s="36"/>
    </row>
    <row r="196" ht="12.75" customHeight="1">
      <c r="M196" s="17"/>
      <c r="N196" s="36"/>
      <c r="O196" s="17"/>
      <c r="P196" s="36"/>
      <c r="Q196" s="17"/>
      <c r="R196" s="36"/>
    </row>
    <row r="197" ht="12.75" customHeight="1">
      <c r="M197" s="17"/>
      <c r="N197" s="36"/>
      <c r="O197" s="17"/>
      <c r="P197" s="36"/>
      <c r="Q197" s="17"/>
      <c r="R197" s="36"/>
    </row>
    <row r="198" ht="12.75" customHeight="1">
      <c r="M198" s="17"/>
      <c r="N198" s="36"/>
      <c r="O198" s="17"/>
      <c r="P198" s="36"/>
      <c r="Q198" s="17"/>
      <c r="R198" s="36"/>
    </row>
    <row r="199" ht="12.75" customHeight="1">
      <c r="M199" s="17"/>
      <c r="N199" s="36"/>
      <c r="O199" s="17"/>
      <c r="P199" s="36"/>
      <c r="Q199" s="17"/>
      <c r="R199" s="36"/>
    </row>
    <row r="200" ht="12.75" customHeight="1">
      <c r="M200" s="17"/>
      <c r="N200" s="36"/>
      <c r="O200" s="17"/>
      <c r="P200" s="36"/>
      <c r="Q200" s="17"/>
      <c r="R200" s="36"/>
    </row>
    <row r="201" ht="12.75" customHeight="1">
      <c r="M201" s="17"/>
      <c r="N201" s="36"/>
      <c r="O201" s="17"/>
      <c r="P201" s="36"/>
      <c r="Q201" s="17"/>
      <c r="R201" s="36"/>
    </row>
    <row r="202" ht="12.75" customHeight="1">
      <c r="M202" s="17"/>
      <c r="N202" s="36"/>
      <c r="O202" s="17"/>
      <c r="P202" s="36"/>
      <c r="Q202" s="17"/>
      <c r="R202" s="36"/>
    </row>
    <row r="203" ht="12.75" customHeight="1">
      <c r="M203" s="17"/>
      <c r="N203" s="36"/>
      <c r="O203" s="17"/>
      <c r="P203" s="36"/>
      <c r="Q203" s="17"/>
      <c r="R203" s="36"/>
    </row>
    <row r="204" ht="12.75" customHeight="1">
      <c r="M204" s="17"/>
      <c r="N204" s="36"/>
      <c r="O204" s="17"/>
      <c r="P204" s="36"/>
      <c r="Q204" s="17"/>
      <c r="R204" s="36"/>
    </row>
    <row r="205" ht="12.75" customHeight="1">
      <c r="M205" s="17"/>
      <c r="N205" s="36"/>
      <c r="O205" s="17"/>
      <c r="P205" s="36"/>
      <c r="Q205" s="17"/>
      <c r="R205" s="36"/>
    </row>
    <row r="206" ht="12.75" customHeight="1">
      <c r="M206" s="17"/>
      <c r="N206" s="36"/>
      <c r="O206" s="17"/>
      <c r="P206" s="36"/>
      <c r="Q206" s="17"/>
      <c r="R206" s="36"/>
    </row>
    <row r="207" ht="12.75" customHeight="1">
      <c r="M207" s="17"/>
      <c r="N207" s="36"/>
      <c r="O207" s="17"/>
      <c r="P207" s="36"/>
      <c r="Q207" s="17"/>
      <c r="R207" s="36"/>
    </row>
    <row r="208" ht="12.75" customHeight="1">
      <c r="M208" s="17"/>
      <c r="N208" s="36"/>
      <c r="O208" s="17"/>
      <c r="P208" s="36"/>
      <c r="Q208" s="17"/>
      <c r="R208" s="36"/>
    </row>
    <row r="209" ht="12.75" customHeight="1">
      <c r="M209" s="17"/>
      <c r="N209" s="36"/>
      <c r="O209" s="17"/>
      <c r="P209" s="36"/>
      <c r="Q209" s="17"/>
      <c r="R209" s="36"/>
    </row>
    <row r="210" ht="12.75" customHeight="1">
      <c r="M210" s="17"/>
      <c r="N210" s="36"/>
      <c r="O210" s="17"/>
      <c r="P210" s="36"/>
      <c r="Q210" s="17"/>
      <c r="R210" s="36"/>
    </row>
    <row r="211" ht="12.75" customHeight="1">
      <c r="M211" s="17"/>
      <c r="N211" s="36"/>
      <c r="O211" s="17"/>
      <c r="P211" s="36"/>
      <c r="Q211" s="17"/>
      <c r="R211" s="36"/>
    </row>
    <row r="212" ht="12.75" customHeight="1">
      <c r="M212" s="17"/>
      <c r="N212" s="36"/>
      <c r="O212" s="17"/>
      <c r="P212" s="36"/>
      <c r="Q212" s="17"/>
      <c r="R212" s="36"/>
    </row>
    <row r="213" ht="12.75" customHeight="1">
      <c r="M213" s="17"/>
      <c r="N213" s="36"/>
      <c r="O213" s="17"/>
      <c r="P213" s="36"/>
      <c r="Q213" s="17"/>
      <c r="R213" s="36"/>
    </row>
    <row r="214" ht="12.75" customHeight="1">
      <c r="M214" s="17"/>
      <c r="N214" s="36"/>
      <c r="O214" s="17"/>
      <c r="P214" s="36"/>
      <c r="Q214" s="17"/>
      <c r="R214" s="36"/>
    </row>
    <row r="215" ht="12.75" customHeight="1">
      <c r="M215" s="17"/>
      <c r="N215" s="36"/>
      <c r="O215" s="17"/>
      <c r="P215" s="36"/>
      <c r="Q215" s="17"/>
      <c r="R215" s="36"/>
    </row>
    <row r="216" ht="12.75" customHeight="1">
      <c r="M216" s="17"/>
      <c r="N216" s="36"/>
      <c r="O216" s="17"/>
      <c r="P216" s="36"/>
      <c r="Q216" s="17"/>
      <c r="R216" s="36"/>
    </row>
    <row r="217" ht="12.75" customHeight="1">
      <c r="M217" s="17"/>
      <c r="N217" s="36"/>
      <c r="O217" s="17"/>
      <c r="P217" s="36"/>
      <c r="Q217" s="17"/>
      <c r="R217" s="36"/>
    </row>
    <row r="218" ht="12.75" customHeight="1">
      <c r="M218" s="17"/>
      <c r="N218" s="36"/>
      <c r="O218" s="17"/>
      <c r="P218" s="36"/>
      <c r="Q218" s="17"/>
      <c r="R218" s="36"/>
    </row>
    <row r="219" ht="12.75" customHeight="1">
      <c r="M219" s="17"/>
      <c r="N219" s="36"/>
      <c r="O219" s="17"/>
      <c r="P219" s="36"/>
      <c r="Q219" s="17"/>
      <c r="R219" s="36"/>
    </row>
    <row r="220" ht="12.75" customHeight="1">
      <c r="M220" s="17"/>
      <c r="N220" s="36"/>
      <c r="O220" s="17"/>
      <c r="P220" s="36"/>
      <c r="Q220" s="17"/>
      <c r="R220" s="36"/>
    </row>
    <row r="221" ht="12.75" customHeight="1">
      <c r="M221" s="17"/>
      <c r="N221" s="36"/>
      <c r="O221" s="17"/>
      <c r="P221" s="36"/>
      <c r="Q221" s="17"/>
      <c r="R221" s="36"/>
    </row>
    <row r="222" ht="12.75" customHeight="1">
      <c r="M222" s="17"/>
      <c r="N222" s="36"/>
      <c r="O222" s="17"/>
      <c r="P222" s="36"/>
      <c r="Q222" s="17"/>
      <c r="R222" s="36"/>
    </row>
    <row r="223" ht="12.75" customHeight="1">
      <c r="M223" s="17"/>
      <c r="N223" s="36"/>
      <c r="O223" s="17"/>
      <c r="P223" s="36"/>
      <c r="Q223" s="17"/>
      <c r="R223" s="36"/>
    </row>
    <row r="224" ht="12.75" customHeight="1">
      <c r="M224" s="17"/>
      <c r="N224" s="36"/>
      <c r="O224" s="17"/>
      <c r="P224" s="36"/>
      <c r="Q224" s="17"/>
      <c r="R224" s="36"/>
    </row>
    <row r="225" ht="12.75" customHeight="1">
      <c r="M225" s="17"/>
      <c r="N225" s="36"/>
      <c r="O225" s="17"/>
      <c r="P225" s="36"/>
      <c r="Q225" s="17"/>
      <c r="R225" s="36"/>
    </row>
    <row r="226" ht="12.75" customHeight="1">
      <c r="M226" s="17"/>
      <c r="N226" s="36"/>
      <c r="O226" s="17"/>
      <c r="P226" s="36"/>
      <c r="Q226" s="17"/>
      <c r="R226" s="36"/>
    </row>
    <row r="227" ht="12.75" customHeight="1">
      <c r="M227" s="17"/>
      <c r="N227" s="36"/>
      <c r="O227" s="17"/>
      <c r="P227" s="36"/>
      <c r="Q227" s="17"/>
      <c r="R227" s="36"/>
    </row>
    <row r="228" ht="12.75" customHeight="1">
      <c r="M228" s="17"/>
      <c r="N228" s="36"/>
      <c r="O228" s="17"/>
      <c r="P228" s="36"/>
      <c r="Q228" s="17"/>
      <c r="R228" s="36"/>
    </row>
    <row r="229" ht="12.75" customHeight="1">
      <c r="M229" s="17"/>
      <c r="N229" s="36"/>
      <c r="O229" s="17"/>
      <c r="P229" s="36"/>
      <c r="Q229" s="17"/>
      <c r="R229" s="36"/>
    </row>
    <row r="230" ht="12.75" customHeight="1">
      <c r="M230" s="17"/>
      <c r="N230" s="36"/>
      <c r="O230" s="17"/>
      <c r="P230" s="36"/>
      <c r="Q230" s="17"/>
      <c r="R230" s="36"/>
    </row>
    <row r="231" ht="12.75" customHeight="1">
      <c r="M231" s="17"/>
      <c r="N231" s="36"/>
      <c r="O231" s="17"/>
      <c r="P231" s="36"/>
      <c r="Q231" s="17"/>
      <c r="R231" s="36"/>
    </row>
    <row r="232" ht="12.75" customHeight="1">
      <c r="M232" s="17"/>
      <c r="N232" s="36"/>
      <c r="O232" s="17"/>
      <c r="P232" s="36"/>
      <c r="Q232" s="17"/>
      <c r="R232" s="36"/>
    </row>
    <row r="233" ht="12.75" customHeight="1">
      <c r="M233" s="17"/>
      <c r="N233" s="36"/>
      <c r="O233" s="17"/>
      <c r="P233" s="36"/>
      <c r="Q233" s="17"/>
      <c r="R233" s="36"/>
    </row>
    <row r="234" ht="12.75" customHeight="1">
      <c r="M234" s="17"/>
      <c r="N234" s="36"/>
      <c r="O234" s="17"/>
      <c r="P234" s="36"/>
      <c r="Q234" s="17"/>
      <c r="R234" s="36"/>
    </row>
    <row r="235" ht="12.75" customHeight="1">
      <c r="M235" s="17"/>
      <c r="N235" s="36"/>
      <c r="O235" s="17"/>
      <c r="P235" s="36"/>
      <c r="Q235" s="17"/>
      <c r="R235" s="36"/>
    </row>
    <row r="236" ht="12.75" customHeight="1">
      <c r="M236" s="17"/>
      <c r="N236" s="36"/>
      <c r="O236" s="17"/>
      <c r="P236" s="36"/>
      <c r="Q236" s="17"/>
      <c r="R236" s="36"/>
    </row>
    <row r="237" ht="12.75" customHeight="1">
      <c r="M237" s="17"/>
      <c r="N237" s="36"/>
      <c r="O237" s="17"/>
      <c r="P237" s="36"/>
      <c r="Q237" s="17"/>
      <c r="R237" s="36"/>
    </row>
    <row r="238" ht="12.75" customHeight="1">
      <c r="M238" s="17"/>
      <c r="N238" s="36"/>
      <c r="O238" s="17"/>
      <c r="P238" s="36"/>
      <c r="Q238" s="17"/>
      <c r="R238" s="36"/>
    </row>
    <row r="239" ht="12.75" customHeight="1">
      <c r="M239" s="17"/>
      <c r="N239" s="36"/>
      <c r="O239" s="17"/>
      <c r="P239" s="36"/>
      <c r="Q239" s="17"/>
      <c r="R239" s="36"/>
    </row>
    <row r="240" ht="12.75" customHeight="1">
      <c r="M240" s="17"/>
      <c r="N240" s="36"/>
      <c r="O240" s="17"/>
      <c r="P240" s="36"/>
      <c r="Q240" s="17"/>
      <c r="R240" s="36"/>
    </row>
    <row r="241" ht="12.75" customHeight="1">
      <c r="M241" s="17"/>
      <c r="N241" s="36"/>
      <c r="O241" s="17"/>
      <c r="P241" s="36"/>
      <c r="Q241" s="17"/>
      <c r="R241" s="36"/>
    </row>
    <row r="242" ht="12.75" customHeight="1">
      <c r="M242" s="17"/>
      <c r="N242" s="36"/>
      <c r="O242" s="17"/>
      <c r="P242" s="36"/>
      <c r="Q242" s="17"/>
      <c r="R242" s="36"/>
    </row>
    <row r="243" ht="12.75" customHeight="1">
      <c r="M243" s="17"/>
      <c r="N243" s="36"/>
      <c r="O243" s="17"/>
      <c r="P243" s="36"/>
      <c r="Q243" s="17"/>
      <c r="R243" s="36"/>
    </row>
    <row r="244" ht="12.75" customHeight="1">
      <c r="M244" s="17"/>
      <c r="N244" s="36"/>
      <c r="O244" s="17"/>
      <c r="P244" s="36"/>
      <c r="Q244" s="17"/>
      <c r="R244" s="36"/>
    </row>
    <row r="245" ht="12.75" customHeight="1">
      <c r="M245" s="17"/>
      <c r="N245" s="36"/>
      <c r="O245" s="17"/>
      <c r="P245" s="36"/>
      <c r="Q245" s="17"/>
      <c r="R245" s="36"/>
    </row>
    <row r="246" ht="12.75" customHeight="1">
      <c r="M246" s="17"/>
      <c r="N246" s="36"/>
      <c r="O246" s="17"/>
      <c r="P246" s="36"/>
      <c r="Q246" s="17"/>
      <c r="R246" s="36"/>
    </row>
    <row r="247" ht="12.75" customHeight="1">
      <c r="M247" s="17"/>
      <c r="N247" s="36"/>
      <c r="O247" s="17"/>
      <c r="P247" s="36"/>
      <c r="Q247" s="17"/>
      <c r="R247" s="36"/>
    </row>
    <row r="248" ht="12.75" customHeight="1">
      <c r="M248" s="17"/>
      <c r="N248" s="36"/>
      <c r="O248" s="17"/>
      <c r="P248" s="36"/>
      <c r="Q248" s="17"/>
      <c r="R248" s="36"/>
    </row>
    <row r="249" ht="12.75" customHeight="1">
      <c r="M249" s="17"/>
      <c r="N249" s="36"/>
      <c r="O249" s="17"/>
      <c r="P249" s="36"/>
      <c r="Q249" s="17"/>
      <c r="R249" s="36"/>
    </row>
    <row r="250" ht="12.75" customHeight="1">
      <c r="M250" s="17"/>
      <c r="N250" s="36"/>
      <c r="O250" s="17"/>
      <c r="P250" s="36"/>
      <c r="Q250" s="17"/>
      <c r="R250" s="36"/>
    </row>
    <row r="251" ht="12.75" customHeight="1">
      <c r="M251" s="17"/>
      <c r="N251" s="36"/>
      <c r="O251" s="17"/>
      <c r="P251" s="36"/>
      <c r="Q251" s="17"/>
      <c r="R251" s="36"/>
    </row>
    <row r="252" ht="12.75" customHeight="1">
      <c r="M252" s="17"/>
      <c r="N252" s="36"/>
      <c r="O252" s="17"/>
      <c r="P252" s="36"/>
      <c r="Q252" s="17"/>
      <c r="R252" s="36"/>
    </row>
    <row r="253" ht="12.75" customHeight="1">
      <c r="M253" s="17"/>
      <c r="N253" s="36"/>
      <c r="O253" s="17"/>
      <c r="P253" s="36"/>
      <c r="Q253" s="17"/>
      <c r="R253" s="36"/>
    </row>
    <row r="254" ht="12.75" customHeight="1">
      <c r="M254" s="17"/>
      <c r="N254" s="36"/>
      <c r="O254" s="17"/>
      <c r="P254" s="36"/>
      <c r="Q254" s="17"/>
      <c r="R254" s="36"/>
    </row>
    <row r="255" ht="12.75" customHeight="1">
      <c r="M255" s="17"/>
      <c r="N255" s="36"/>
      <c r="O255" s="17"/>
      <c r="P255" s="36"/>
      <c r="Q255" s="17"/>
      <c r="R255" s="36"/>
    </row>
    <row r="256" ht="12.75" customHeight="1">
      <c r="M256" s="17"/>
      <c r="N256" s="36"/>
      <c r="O256" s="17"/>
      <c r="P256" s="36"/>
      <c r="Q256" s="17"/>
      <c r="R256" s="36"/>
    </row>
    <row r="257" ht="12.75" customHeight="1">
      <c r="M257" s="17"/>
      <c r="N257" s="36"/>
      <c r="O257" s="17"/>
      <c r="P257" s="36"/>
      <c r="Q257" s="17"/>
      <c r="R257" s="36"/>
    </row>
    <row r="258" ht="12.75" customHeight="1">
      <c r="M258" s="17"/>
      <c r="N258" s="36"/>
      <c r="O258" s="17"/>
      <c r="P258" s="36"/>
      <c r="Q258" s="17"/>
      <c r="R258" s="36"/>
    </row>
    <row r="259" ht="12.75" customHeight="1">
      <c r="M259" s="17"/>
      <c r="N259" s="36"/>
      <c r="O259" s="17"/>
      <c r="P259" s="36"/>
      <c r="Q259" s="17"/>
      <c r="R259" s="36"/>
    </row>
    <row r="260" ht="12.75" customHeight="1">
      <c r="M260" s="17"/>
      <c r="N260" s="36"/>
      <c r="O260" s="17"/>
      <c r="P260" s="36"/>
      <c r="Q260" s="17"/>
      <c r="R260" s="36"/>
    </row>
    <row r="261" ht="12.75" customHeight="1">
      <c r="M261" s="17"/>
      <c r="N261" s="36"/>
      <c r="O261" s="17"/>
      <c r="P261" s="36"/>
      <c r="Q261" s="17"/>
      <c r="R261" s="36"/>
    </row>
    <row r="262" ht="12.75" customHeight="1">
      <c r="M262" s="17"/>
      <c r="N262" s="36"/>
      <c r="O262" s="17"/>
      <c r="P262" s="36"/>
      <c r="Q262" s="17"/>
      <c r="R262" s="36"/>
    </row>
    <row r="263" ht="12.75" customHeight="1">
      <c r="M263" s="17"/>
      <c r="N263" s="36"/>
      <c r="O263" s="17"/>
      <c r="P263" s="36"/>
      <c r="Q263" s="17"/>
      <c r="R263" s="36"/>
    </row>
    <row r="264" ht="12.75" customHeight="1">
      <c r="M264" s="17"/>
      <c r="N264" s="36"/>
      <c r="O264" s="17"/>
      <c r="P264" s="36"/>
      <c r="Q264" s="17"/>
      <c r="R264" s="36"/>
    </row>
    <row r="265" ht="12.75" customHeight="1">
      <c r="M265" s="17"/>
      <c r="N265" s="36"/>
      <c r="O265" s="17"/>
      <c r="P265" s="36"/>
      <c r="Q265" s="17"/>
      <c r="R265" s="36"/>
    </row>
    <row r="266" ht="12.75" customHeight="1">
      <c r="M266" s="17"/>
      <c r="N266" s="36"/>
      <c r="O266" s="17"/>
      <c r="P266" s="36"/>
      <c r="Q266" s="17"/>
      <c r="R266" s="36"/>
    </row>
    <row r="267" ht="12.75" customHeight="1">
      <c r="M267" s="17"/>
      <c r="N267" s="36"/>
      <c r="O267" s="17"/>
      <c r="P267" s="36"/>
      <c r="Q267" s="17"/>
      <c r="R267" s="36"/>
    </row>
    <row r="268" ht="12.75" customHeight="1">
      <c r="M268" s="17"/>
      <c r="N268" s="36"/>
      <c r="O268" s="17"/>
      <c r="P268" s="36"/>
      <c r="Q268" s="17"/>
      <c r="R268" s="36"/>
    </row>
    <row r="269" ht="12.75" customHeight="1">
      <c r="M269" s="17"/>
      <c r="N269" s="36"/>
      <c r="O269" s="17"/>
      <c r="P269" s="36"/>
      <c r="Q269" s="17"/>
      <c r="R269" s="36"/>
    </row>
    <row r="270" ht="12.75" customHeight="1">
      <c r="M270" s="17"/>
      <c r="N270" s="36"/>
      <c r="O270" s="17"/>
      <c r="P270" s="36"/>
      <c r="Q270" s="17"/>
      <c r="R270" s="36"/>
    </row>
    <row r="271" ht="12.75" customHeight="1">
      <c r="M271" s="17"/>
      <c r="N271" s="36"/>
      <c r="O271" s="17"/>
      <c r="P271" s="36"/>
      <c r="Q271" s="17"/>
      <c r="R271" s="36"/>
    </row>
    <row r="272" ht="12.75" customHeight="1">
      <c r="M272" s="17"/>
      <c r="N272" s="36"/>
      <c r="O272" s="17"/>
      <c r="P272" s="36"/>
      <c r="Q272" s="17"/>
      <c r="R272" s="36"/>
    </row>
    <row r="273" ht="12.75" customHeight="1">
      <c r="M273" s="17"/>
      <c r="N273" s="36"/>
      <c r="O273" s="17"/>
      <c r="P273" s="36"/>
      <c r="Q273" s="17"/>
      <c r="R273" s="36"/>
    </row>
    <row r="274" ht="12.75" customHeight="1">
      <c r="M274" s="17"/>
      <c r="N274" s="36"/>
      <c r="O274" s="17"/>
      <c r="P274" s="36"/>
      <c r="Q274" s="17"/>
      <c r="R274" s="36"/>
    </row>
    <row r="275" ht="12.75" customHeight="1">
      <c r="M275" s="17"/>
      <c r="N275" s="36"/>
      <c r="O275" s="17"/>
      <c r="P275" s="36"/>
      <c r="Q275" s="17"/>
      <c r="R275" s="36"/>
    </row>
    <row r="276" ht="12.75" customHeight="1">
      <c r="M276" s="17"/>
      <c r="N276" s="36"/>
      <c r="O276" s="17"/>
      <c r="P276" s="36"/>
      <c r="Q276" s="17"/>
      <c r="R276" s="36"/>
    </row>
    <row r="277" ht="12.75" customHeight="1">
      <c r="M277" s="17"/>
      <c r="N277" s="36"/>
      <c r="O277" s="17"/>
      <c r="P277" s="36"/>
      <c r="Q277" s="17"/>
      <c r="R277" s="36"/>
    </row>
    <row r="278" ht="12.75" customHeight="1">
      <c r="M278" s="17"/>
      <c r="N278" s="36"/>
      <c r="O278" s="17"/>
      <c r="P278" s="36"/>
      <c r="Q278" s="17"/>
      <c r="R278" s="36"/>
    </row>
    <row r="279" ht="12.75" customHeight="1">
      <c r="M279" s="17"/>
      <c r="N279" s="36"/>
      <c r="O279" s="17"/>
      <c r="P279" s="36"/>
      <c r="Q279" s="17"/>
      <c r="R279" s="36"/>
    </row>
    <row r="280" ht="12.75" customHeight="1">
      <c r="M280" s="17"/>
      <c r="N280" s="36"/>
      <c r="O280" s="17"/>
      <c r="P280" s="36"/>
      <c r="Q280" s="17"/>
      <c r="R280" s="36"/>
    </row>
    <row r="281" ht="12.75" customHeight="1">
      <c r="M281" s="17"/>
      <c r="N281" s="36"/>
      <c r="O281" s="17"/>
      <c r="P281" s="36"/>
      <c r="Q281" s="17"/>
      <c r="R281" s="36"/>
    </row>
    <row r="282" ht="12.75" customHeight="1">
      <c r="M282" s="17"/>
      <c r="N282" s="36"/>
      <c r="O282" s="17"/>
      <c r="P282" s="36"/>
      <c r="Q282" s="17"/>
      <c r="R282" s="36"/>
    </row>
    <row r="283" ht="12.75" customHeight="1">
      <c r="M283" s="17"/>
      <c r="N283" s="36"/>
      <c r="O283" s="17"/>
      <c r="P283" s="36"/>
      <c r="Q283" s="17"/>
      <c r="R283" s="36"/>
    </row>
    <row r="284" ht="12.75" customHeight="1">
      <c r="M284" s="17"/>
      <c r="N284" s="36"/>
      <c r="O284" s="17"/>
      <c r="P284" s="36"/>
      <c r="Q284" s="17"/>
      <c r="R284" s="36"/>
    </row>
    <row r="285" ht="12.75" customHeight="1">
      <c r="M285" s="17"/>
      <c r="N285" s="36"/>
      <c r="O285" s="17"/>
      <c r="P285" s="36"/>
      <c r="Q285" s="17"/>
      <c r="R285" s="36"/>
    </row>
    <row r="286" ht="12.75" customHeight="1">
      <c r="M286" s="17"/>
      <c r="N286" s="36"/>
      <c r="O286" s="17"/>
      <c r="P286" s="36"/>
      <c r="Q286" s="17"/>
      <c r="R286" s="36"/>
    </row>
    <row r="287" ht="12.75" customHeight="1">
      <c r="M287" s="17"/>
      <c r="N287" s="36"/>
      <c r="O287" s="17"/>
      <c r="P287" s="36"/>
      <c r="Q287" s="17"/>
      <c r="R287" s="36"/>
    </row>
    <row r="288" ht="12.75" customHeight="1">
      <c r="M288" s="17"/>
      <c r="N288" s="36"/>
      <c r="O288" s="17"/>
      <c r="P288" s="36"/>
      <c r="Q288" s="17"/>
      <c r="R288" s="36"/>
    </row>
    <row r="289" ht="12.75" customHeight="1">
      <c r="M289" s="17"/>
      <c r="N289" s="36"/>
      <c r="O289" s="17"/>
      <c r="P289" s="36"/>
      <c r="Q289" s="17"/>
      <c r="R289" s="36"/>
    </row>
    <row r="290" ht="12.75" customHeight="1">
      <c r="M290" s="17"/>
      <c r="N290" s="36"/>
      <c r="O290" s="17"/>
      <c r="P290" s="36"/>
      <c r="Q290" s="17"/>
      <c r="R290" s="36"/>
    </row>
    <row r="291" ht="12.75" customHeight="1">
      <c r="M291" s="17"/>
      <c r="N291" s="36"/>
      <c r="O291" s="17"/>
      <c r="P291" s="36"/>
      <c r="Q291" s="17"/>
      <c r="R291" s="36"/>
    </row>
    <row r="292" ht="12.75" customHeight="1">
      <c r="M292" s="17"/>
      <c r="N292" s="36"/>
      <c r="O292" s="17"/>
      <c r="P292" s="36"/>
      <c r="Q292" s="17"/>
      <c r="R292" s="36"/>
    </row>
    <row r="293" ht="12.75" customHeight="1">
      <c r="M293" s="17"/>
      <c r="N293" s="36"/>
      <c r="O293" s="17"/>
      <c r="P293" s="36"/>
      <c r="Q293" s="17"/>
      <c r="R293" s="36"/>
    </row>
    <row r="294" ht="12.75" customHeight="1">
      <c r="M294" s="17"/>
      <c r="N294" s="36"/>
      <c r="O294" s="17"/>
      <c r="P294" s="36"/>
      <c r="Q294" s="17"/>
      <c r="R294" s="36"/>
    </row>
    <row r="295" ht="12.75" customHeight="1">
      <c r="M295" s="17"/>
      <c r="N295" s="36"/>
      <c r="O295" s="17"/>
      <c r="P295" s="36"/>
      <c r="Q295" s="17"/>
      <c r="R295" s="36"/>
    </row>
    <row r="296" ht="12.75" customHeight="1">
      <c r="M296" s="17"/>
      <c r="N296" s="36"/>
      <c r="O296" s="17"/>
      <c r="P296" s="36"/>
      <c r="Q296" s="17"/>
      <c r="R296" s="36"/>
    </row>
    <row r="297" ht="12.75" customHeight="1">
      <c r="M297" s="17"/>
      <c r="N297" s="36"/>
      <c r="O297" s="17"/>
      <c r="P297" s="36"/>
      <c r="Q297" s="17"/>
      <c r="R297" s="36"/>
    </row>
    <row r="298" ht="12.75" customHeight="1">
      <c r="M298" s="17"/>
      <c r="N298" s="36"/>
      <c r="O298" s="17"/>
      <c r="P298" s="36"/>
      <c r="Q298" s="17"/>
      <c r="R298" s="36"/>
    </row>
    <row r="299" ht="12.75" customHeight="1">
      <c r="M299" s="17"/>
      <c r="N299" s="36"/>
      <c r="O299" s="17"/>
      <c r="P299" s="36"/>
      <c r="Q299" s="17"/>
      <c r="R299" s="36"/>
    </row>
    <row r="300" ht="12.75" customHeight="1">
      <c r="M300" s="17"/>
      <c r="N300" s="36"/>
      <c r="O300" s="17"/>
      <c r="P300" s="36"/>
      <c r="Q300" s="17"/>
      <c r="R300" s="36"/>
    </row>
    <row r="301" ht="12.75" customHeight="1">
      <c r="M301" s="17"/>
      <c r="N301" s="36"/>
      <c r="O301" s="17"/>
      <c r="P301" s="36"/>
      <c r="Q301" s="17"/>
      <c r="R301" s="36"/>
    </row>
    <row r="302" ht="12.75" customHeight="1">
      <c r="M302" s="17"/>
      <c r="N302" s="36"/>
      <c r="O302" s="17"/>
      <c r="P302" s="36"/>
      <c r="Q302" s="17"/>
      <c r="R302" s="36"/>
    </row>
    <row r="303" ht="12.75" customHeight="1">
      <c r="M303" s="17"/>
      <c r="N303" s="36"/>
      <c r="O303" s="17"/>
      <c r="P303" s="36"/>
      <c r="Q303" s="17"/>
      <c r="R303" s="36"/>
    </row>
    <row r="304" ht="12.75" customHeight="1">
      <c r="M304" s="17"/>
      <c r="N304" s="36"/>
      <c r="O304" s="17"/>
      <c r="P304" s="36"/>
      <c r="Q304" s="17"/>
      <c r="R304" s="36"/>
    </row>
    <row r="305" ht="12.75" customHeight="1">
      <c r="M305" s="17"/>
      <c r="N305" s="36"/>
      <c r="O305" s="17"/>
      <c r="P305" s="36"/>
      <c r="Q305" s="17"/>
      <c r="R305" s="36"/>
    </row>
    <row r="306" ht="12.75" customHeight="1">
      <c r="M306" s="17"/>
      <c r="N306" s="36"/>
      <c r="O306" s="17"/>
      <c r="P306" s="36"/>
      <c r="Q306" s="17"/>
      <c r="R306" s="36"/>
    </row>
    <row r="307" ht="12.75" customHeight="1">
      <c r="M307" s="17"/>
      <c r="N307" s="36"/>
      <c r="O307" s="17"/>
      <c r="P307" s="36"/>
      <c r="Q307" s="17"/>
      <c r="R307" s="36"/>
    </row>
    <row r="308" ht="12.75" customHeight="1">
      <c r="M308" s="17"/>
      <c r="N308" s="36"/>
      <c r="O308" s="17"/>
      <c r="P308" s="36"/>
      <c r="Q308" s="17"/>
      <c r="R308" s="36"/>
    </row>
    <row r="309" ht="12.75" customHeight="1">
      <c r="M309" s="17"/>
      <c r="N309" s="36"/>
      <c r="O309" s="17"/>
      <c r="P309" s="36"/>
      <c r="Q309" s="17"/>
      <c r="R309" s="36"/>
    </row>
    <row r="310" ht="12.75" customHeight="1">
      <c r="M310" s="17"/>
      <c r="N310" s="36"/>
      <c r="O310" s="17"/>
      <c r="P310" s="36"/>
      <c r="Q310" s="17"/>
      <c r="R310" s="36"/>
    </row>
    <row r="311" ht="12.75" customHeight="1">
      <c r="M311" s="17"/>
      <c r="N311" s="36"/>
      <c r="O311" s="17"/>
      <c r="P311" s="36"/>
      <c r="Q311" s="17"/>
      <c r="R311" s="36"/>
    </row>
    <row r="312" ht="12.75" customHeight="1">
      <c r="M312" s="17"/>
      <c r="N312" s="36"/>
      <c r="O312" s="17"/>
      <c r="P312" s="36"/>
      <c r="Q312" s="17"/>
      <c r="R312" s="36"/>
    </row>
    <row r="313" ht="12.75" customHeight="1">
      <c r="M313" s="17"/>
      <c r="N313" s="36"/>
      <c r="O313" s="17"/>
      <c r="P313" s="36"/>
      <c r="Q313" s="17"/>
      <c r="R313" s="36"/>
    </row>
    <row r="314" ht="12.75" customHeight="1">
      <c r="M314" s="17"/>
      <c r="N314" s="36"/>
      <c r="O314" s="17"/>
      <c r="P314" s="36"/>
      <c r="Q314" s="17"/>
      <c r="R314" s="36"/>
    </row>
    <row r="315" ht="12.75" customHeight="1">
      <c r="M315" s="17"/>
      <c r="N315" s="36"/>
      <c r="O315" s="17"/>
      <c r="P315" s="36"/>
      <c r="Q315" s="17"/>
      <c r="R315" s="36"/>
    </row>
    <row r="316" ht="12.75" customHeight="1">
      <c r="M316" s="17"/>
      <c r="N316" s="36"/>
      <c r="O316" s="17"/>
      <c r="P316" s="36"/>
      <c r="Q316" s="17"/>
      <c r="R316" s="36"/>
    </row>
    <row r="317" ht="12.75" customHeight="1">
      <c r="M317" s="17"/>
      <c r="N317" s="36"/>
      <c r="O317" s="17"/>
      <c r="P317" s="36"/>
      <c r="Q317" s="17"/>
      <c r="R317" s="36"/>
    </row>
    <row r="318" ht="12.75" customHeight="1">
      <c r="M318" s="17"/>
      <c r="N318" s="36"/>
      <c r="O318" s="17"/>
      <c r="P318" s="36"/>
      <c r="Q318" s="17"/>
      <c r="R318" s="36"/>
    </row>
    <row r="319" ht="12.75" customHeight="1">
      <c r="M319" s="17"/>
      <c r="N319" s="36"/>
      <c r="O319" s="17"/>
      <c r="P319" s="36"/>
      <c r="Q319" s="17"/>
      <c r="R319" s="36"/>
    </row>
    <row r="320" ht="12.75" customHeight="1">
      <c r="M320" s="17"/>
      <c r="N320" s="36"/>
      <c r="O320" s="17"/>
      <c r="P320" s="36"/>
      <c r="Q320" s="17"/>
      <c r="R320" s="36"/>
    </row>
    <row r="321" ht="12.75" customHeight="1">
      <c r="M321" s="17"/>
      <c r="N321" s="36"/>
      <c r="O321" s="17"/>
      <c r="P321" s="36"/>
      <c r="Q321" s="17"/>
      <c r="R321" s="36"/>
    </row>
    <row r="322" ht="12.75" customHeight="1">
      <c r="M322" s="17"/>
      <c r="N322" s="36"/>
      <c r="O322" s="17"/>
      <c r="P322" s="36"/>
      <c r="Q322" s="17"/>
      <c r="R322" s="36"/>
    </row>
    <row r="323" ht="12.75" customHeight="1">
      <c r="M323" s="17"/>
      <c r="N323" s="36"/>
      <c r="O323" s="17"/>
      <c r="P323" s="36"/>
      <c r="Q323" s="17"/>
      <c r="R323" s="36"/>
    </row>
    <row r="324" ht="12.75" customHeight="1">
      <c r="M324" s="17"/>
      <c r="N324" s="36"/>
      <c r="O324" s="17"/>
      <c r="P324" s="36"/>
      <c r="Q324" s="17"/>
      <c r="R324" s="36"/>
    </row>
    <row r="325" ht="12.75" customHeight="1">
      <c r="M325" s="17"/>
      <c r="N325" s="36"/>
      <c r="O325" s="17"/>
      <c r="P325" s="36"/>
      <c r="Q325" s="17"/>
      <c r="R325" s="36"/>
    </row>
    <row r="326" ht="12.75" customHeight="1">
      <c r="M326" s="17"/>
      <c r="N326" s="36"/>
      <c r="O326" s="17"/>
      <c r="P326" s="36"/>
      <c r="Q326" s="17"/>
      <c r="R326" s="36"/>
    </row>
    <row r="327" ht="12.75" customHeight="1">
      <c r="M327" s="17"/>
      <c r="N327" s="36"/>
      <c r="O327" s="17"/>
      <c r="P327" s="36"/>
      <c r="Q327" s="17"/>
      <c r="R327" s="36"/>
    </row>
    <row r="328" ht="12.75" customHeight="1">
      <c r="M328" s="17"/>
      <c r="N328" s="36"/>
      <c r="O328" s="17"/>
      <c r="P328" s="36"/>
      <c r="Q328" s="17"/>
      <c r="R328" s="36"/>
    </row>
    <row r="329" ht="12.75" customHeight="1">
      <c r="M329" s="17"/>
      <c r="N329" s="36"/>
      <c r="O329" s="17"/>
      <c r="P329" s="36"/>
      <c r="Q329" s="17"/>
      <c r="R329" s="36"/>
    </row>
    <row r="330" ht="12.75" customHeight="1">
      <c r="M330" s="17"/>
      <c r="N330" s="36"/>
      <c r="O330" s="17"/>
      <c r="P330" s="36"/>
      <c r="Q330" s="17"/>
      <c r="R330" s="36"/>
    </row>
    <row r="331" ht="12.75" customHeight="1">
      <c r="M331" s="17"/>
      <c r="N331" s="36"/>
      <c r="O331" s="17"/>
      <c r="P331" s="36"/>
      <c r="Q331" s="17"/>
      <c r="R331" s="36"/>
    </row>
    <row r="332" ht="12.75" customHeight="1">
      <c r="M332" s="17"/>
      <c r="N332" s="36"/>
      <c r="O332" s="17"/>
      <c r="P332" s="36"/>
      <c r="Q332" s="17"/>
      <c r="R332" s="36"/>
    </row>
    <row r="333" ht="12.75" customHeight="1">
      <c r="M333" s="17"/>
      <c r="N333" s="36"/>
      <c r="O333" s="17"/>
      <c r="P333" s="36"/>
      <c r="Q333" s="17"/>
      <c r="R333" s="36"/>
    </row>
    <row r="334" ht="12.75" customHeight="1">
      <c r="M334" s="17"/>
      <c r="N334" s="36"/>
      <c r="O334" s="17"/>
      <c r="P334" s="36"/>
      <c r="Q334" s="17"/>
      <c r="R334" s="36"/>
    </row>
    <row r="335" ht="12.75" customHeight="1">
      <c r="M335" s="17"/>
      <c r="N335" s="36"/>
      <c r="O335" s="17"/>
      <c r="P335" s="36"/>
      <c r="Q335" s="17"/>
      <c r="R335" s="36"/>
    </row>
    <row r="336" ht="12.75" customHeight="1">
      <c r="M336" s="17"/>
      <c r="N336" s="36"/>
      <c r="O336" s="17"/>
      <c r="P336" s="36"/>
      <c r="Q336" s="17"/>
      <c r="R336" s="36"/>
    </row>
    <row r="337" ht="12.75" customHeight="1">
      <c r="M337" s="17"/>
      <c r="N337" s="36"/>
      <c r="O337" s="17"/>
      <c r="P337" s="36"/>
      <c r="Q337" s="17"/>
      <c r="R337" s="36"/>
    </row>
    <row r="338" ht="12.75" customHeight="1">
      <c r="M338" s="17"/>
      <c r="N338" s="36"/>
      <c r="O338" s="17"/>
      <c r="P338" s="36"/>
      <c r="Q338" s="17"/>
      <c r="R338" s="36"/>
    </row>
    <row r="339" ht="12.75" customHeight="1">
      <c r="M339" s="17"/>
      <c r="N339" s="36"/>
      <c r="O339" s="17"/>
      <c r="P339" s="36"/>
      <c r="Q339" s="17"/>
      <c r="R339" s="36"/>
    </row>
    <row r="340" ht="12.75" customHeight="1">
      <c r="M340" s="17"/>
      <c r="N340" s="36"/>
      <c r="O340" s="17"/>
      <c r="P340" s="36"/>
      <c r="Q340" s="17"/>
      <c r="R340" s="36"/>
    </row>
    <row r="341" ht="12.75" customHeight="1">
      <c r="M341" s="17"/>
      <c r="N341" s="36"/>
      <c r="O341" s="17"/>
      <c r="P341" s="36"/>
      <c r="Q341" s="17"/>
      <c r="R341" s="36"/>
    </row>
    <row r="342" ht="12.75" customHeight="1">
      <c r="M342" s="17"/>
      <c r="N342" s="36"/>
      <c r="O342" s="17"/>
      <c r="P342" s="36"/>
      <c r="Q342" s="17"/>
      <c r="R342" s="36"/>
    </row>
    <row r="343" ht="12.75" customHeight="1">
      <c r="M343" s="17"/>
      <c r="N343" s="36"/>
      <c r="O343" s="17"/>
      <c r="P343" s="36"/>
      <c r="Q343" s="17"/>
      <c r="R343" s="36"/>
    </row>
    <row r="344" ht="12.75" customHeight="1">
      <c r="M344" s="17"/>
      <c r="N344" s="36"/>
      <c r="O344" s="17"/>
      <c r="P344" s="36"/>
      <c r="Q344" s="17"/>
      <c r="R344" s="36"/>
    </row>
    <row r="345" ht="12.75" customHeight="1">
      <c r="M345" s="17"/>
      <c r="N345" s="36"/>
      <c r="O345" s="17"/>
      <c r="P345" s="36"/>
      <c r="Q345" s="17"/>
      <c r="R345" s="36"/>
    </row>
    <row r="346" ht="12.75" customHeight="1">
      <c r="M346" s="17"/>
      <c r="N346" s="36"/>
      <c r="O346" s="17"/>
      <c r="P346" s="36"/>
      <c r="Q346" s="17"/>
      <c r="R346" s="36"/>
    </row>
    <row r="347" ht="12.75" customHeight="1">
      <c r="M347" s="17"/>
      <c r="N347" s="36"/>
      <c r="O347" s="17"/>
      <c r="P347" s="36"/>
      <c r="Q347" s="17"/>
      <c r="R347" s="36"/>
    </row>
    <row r="348" ht="12.75" customHeight="1">
      <c r="M348" s="17"/>
      <c r="N348" s="36"/>
      <c r="O348" s="17"/>
      <c r="P348" s="36"/>
      <c r="Q348" s="17"/>
      <c r="R348" s="36"/>
    </row>
    <row r="349" ht="12.75" customHeight="1">
      <c r="M349" s="17"/>
      <c r="N349" s="36"/>
      <c r="O349" s="17"/>
      <c r="P349" s="36"/>
      <c r="Q349" s="17"/>
      <c r="R349" s="36"/>
    </row>
    <row r="350" ht="12.75" customHeight="1">
      <c r="M350" s="17"/>
      <c r="N350" s="36"/>
      <c r="O350" s="17"/>
      <c r="P350" s="36"/>
      <c r="Q350" s="17"/>
      <c r="R350" s="36"/>
    </row>
    <row r="351" ht="12.75" customHeight="1">
      <c r="M351" s="17"/>
      <c r="N351" s="36"/>
      <c r="O351" s="17"/>
      <c r="P351" s="36"/>
      <c r="Q351" s="17"/>
      <c r="R351" s="36"/>
    </row>
    <row r="352" ht="12.75" customHeight="1">
      <c r="M352" s="17"/>
      <c r="N352" s="36"/>
      <c r="O352" s="17"/>
      <c r="P352" s="36"/>
      <c r="Q352" s="17"/>
      <c r="R352" s="36"/>
    </row>
    <row r="353" ht="12.75" customHeight="1">
      <c r="M353" s="17"/>
      <c r="N353" s="36"/>
      <c r="O353" s="17"/>
      <c r="P353" s="36"/>
      <c r="Q353" s="17"/>
      <c r="R353" s="36"/>
    </row>
    <row r="354" ht="12.75" customHeight="1">
      <c r="M354" s="17"/>
      <c r="N354" s="36"/>
      <c r="O354" s="17"/>
      <c r="P354" s="36"/>
      <c r="Q354" s="17"/>
      <c r="R354" s="36"/>
    </row>
    <row r="355" ht="12.75" customHeight="1">
      <c r="M355" s="17"/>
      <c r="N355" s="36"/>
      <c r="O355" s="17"/>
      <c r="P355" s="36"/>
      <c r="Q355" s="17"/>
      <c r="R355" s="36"/>
    </row>
    <row r="356" ht="12.75" customHeight="1">
      <c r="M356" s="17"/>
      <c r="N356" s="36"/>
      <c r="O356" s="17"/>
      <c r="P356" s="36"/>
      <c r="Q356" s="17"/>
      <c r="R356" s="36"/>
    </row>
    <row r="357" ht="12.75" customHeight="1">
      <c r="M357" s="17"/>
      <c r="N357" s="36"/>
      <c r="O357" s="17"/>
      <c r="P357" s="36"/>
      <c r="Q357" s="17"/>
      <c r="R357" s="36"/>
    </row>
    <row r="358" ht="12.75" customHeight="1">
      <c r="M358" s="17"/>
      <c r="N358" s="36"/>
      <c r="O358" s="17"/>
      <c r="P358" s="36"/>
      <c r="Q358" s="17"/>
      <c r="R358" s="36"/>
    </row>
    <row r="359" ht="12.75" customHeight="1">
      <c r="M359" s="17"/>
      <c r="N359" s="36"/>
      <c r="O359" s="17"/>
      <c r="P359" s="36"/>
      <c r="Q359" s="17"/>
      <c r="R359" s="36"/>
    </row>
    <row r="360" ht="12.75" customHeight="1">
      <c r="M360" s="17"/>
      <c r="N360" s="36"/>
      <c r="O360" s="17"/>
      <c r="P360" s="36"/>
      <c r="Q360" s="17"/>
      <c r="R360" s="36"/>
    </row>
    <row r="361" ht="12.75" customHeight="1">
      <c r="M361" s="17"/>
      <c r="N361" s="36"/>
      <c r="O361" s="17"/>
      <c r="P361" s="36"/>
      <c r="Q361" s="17"/>
      <c r="R361" s="36"/>
    </row>
    <row r="362" ht="12.75" customHeight="1">
      <c r="M362" s="17"/>
      <c r="N362" s="36"/>
      <c r="O362" s="17"/>
      <c r="P362" s="36"/>
      <c r="Q362" s="17"/>
      <c r="R362" s="36"/>
    </row>
    <row r="363" ht="12.75" customHeight="1">
      <c r="M363" s="17"/>
      <c r="N363" s="36"/>
      <c r="O363" s="17"/>
      <c r="P363" s="36"/>
      <c r="Q363" s="17"/>
      <c r="R363" s="36"/>
    </row>
    <row r="364" ht="12.75" customHeight="1">
      <c r="M364" s="17"/>
      <c r="N364" s="36"/>
      <c r="O364" s="17"/>
      <c r="P364" s="36"/>
      <c r="Q364" s="17"/>
      <c r="R364" s="36"/>
    </row>
    <row r="365" ht="12.75" customHeight="1">
      <c r="M365" s="17"/>
      <c r="N365" s="36"/>
      <c r="O365" s="17"/>
      <c r="P365" s="36"/>
      <c r="Q365" s="17"/>
      <c r="R365" s="36"/>
    </row>
    <row r="366" ht="12.75" customHeight="1">
      <c r="M366" s="17"/>
      <c r="N366" s="36"/>
      <c r="O366" s="17"/>
      <c r="P366" s="36"/>
      <c r="Q366" s="17"/>
      <c r="R366" s="36"/>
    </row>
    <row r="367" ht="12.75" customHeight="1">
      <c r="M367" s="17"/>
      <c r="N367" s="36"/>
      <c r="O367" s="17"/>
      <c r="P367" s="36"/>
      <c r="Q367" s="17"/>
      <c r="R367" s="36"/>
    </row>
    <row r="368" ht="12.75" customHeight="1">
      <c r="M368" s="17"/>
      <c r="N368" s="36"/>
      <c r="O368" s="17"/>
      <c r="P368" s="36"/>
      <c r="Q368" s="17"/>
      <c r="R368" s="36"/>
    </row>
    <row r="369" ht="12.75" customHeight="1">
      <c r="M369" s="17"/>
      <c r="N369" s="36"/>
      <c r="O369" s="17"/>
      <c r="P369" s="36"/>
      <c r="Q369" s="17"/>
      <c r="R369" s="36"/>
    </row>
    <row r="370" ht="12.75" customHeight="1">
      <c r="M370" s="17"/>
      <c r="N370" s="36"/>
      <c r="O370" s="17"/>
      <c r="P370" s="36"/>
      <c r="Q370" s="17"/>
      <c r="R370" s="36"/>
    </row>
    <row r="371" ht="12.75" customHeight="1">
      <c r="M371" s="17"/>
      <c r="N371" s="36"/>
      <c r="O371" s="17"/>
      <c r="P371" s="36"/>
      <c r="Q371" s="17"/>
      <c r="R371" s="36"/>
    </row>
    <row r="372" ht="12.75" customHeight="1">
      <c r="M372" s="17"/>
      <c r="N372" s="36"/>
      <c r="O372" s="17"/>
      <c r="P372" s="36"/>
      <c r="Q372" s="17"/>
      <c r="R372" s="36"/>
    </row>
    <row r="373" ht="12.75" customHeight="1">
      <c r="M373" s="17"/>
      <c r="N373" s="36"/>
      <c r="O373" s="17"/>
      <c r="P373" s="36"/>
      <c r="Q373" s="17"/>
      <c r="R373" s="36"/>
    </row>
    <row r="374" ht="12.75" customHeight="1">
      <c r="M374" s="17"/>
      <c r="N374" s="36"/>
      <c r="O374" s="17"/>
      <c r="P374" s="36"/>
      <c r="Q374" s="17"/>
      <c r="R374" s="36"/>
    </row>
    <row r="375" ht="12.75" customHeight="1">
      <c r="M375" s="17"/>
      <c r="N375" s="36"/>
      <c r="O375" s="17"/>
      <c r="P375" s="36"/>
      <c r="Q375" s="17"/>
      <c r="R375" s="36"/>
    </row>
    <row r="376" ht="12.75" customHeight="1">
      <c r="M376" s="17"/>
      <c r="N376" s="36"/>
      <c r="O376" s="17"/>
      <c r="P376" s="36"/>
      <c r="Q376" s="17"/>
      <c r="R376" s="36"/>
    </row>
    <row r="377" ht="12.75" customHeight="1">
      <c r="M377" s="17"/>
      <c r="N377" s="36"/>
      <c r="O377" s="17"/>
      <c r="P377" s="36"/>
      <c r="Q377" s="17"/>
      <c r="R377" s="36"/>
    </row>
    <row r="378" ht="12.75" customHeight="1">
      <c r="M378" s="17"/>
      <c r="N378" s="36"/>
      <c r="O378" s="17"/>
      <c r="P378" s="36"/>
      <c r="Q378" s="17"/>
      <c r="R378" s="36"/>
    </row>
    <row r="379" ht="12.75" customHeight="1">
      <c r="M379" s="17"/>
      <c r="N379" s="36"/>
      <c r="O379" s="17"/>
      <c r="P379" s="36"/>
      <c r="Q379" s="17"/>
      <c r="R379" s="36"/>
    </row>
    <row r="380" ht="12.75" customHeight="1">
      <c r="M380" s="17"/>
      <c r="N380" s="36"/>
      <c r="O380" s="17"/>
      <c r="P380" s="36"/>
      <c r="Q380" s="17"/>
      <c r="R380" s="36"/>
    </row>
    <row r="381" ht="12.75" customHeight="1">
      <c r="M381" s="17"/>
      <c r="N381" s="36"/>
      <c r="O381" s="17"/>
      <c r="P381" s="36"/>
      <c r="Q381" s="17"/>
      <c r="R381" s="36"/>
    </row>
    <row r="382" ht="12.75" customHeight="1">
      <c r="M382" s="17"/>
      <c r="N382" s="36"/>
      <c r="O382" s="17"/>
      <c r="P382" s="36"/>
      <c r="Q382" s="17"/>
      <c r="R382" s="36"/>
    </row>
    <row r="383" ht="12.75" customHeight="1">
      <c r="M383" s="17"/>
      <c r="N383" s="36"/>
      <c r="O383" s="17"/>
      <c r="P383" s="36"/>
      <c r="Q383" s="17"/>
      <c r="R383" s="36"/>
    </row>
    <row r="384" ht="12.75" customHeight="1">
      <c r="M384" s="17"/>
      <c r="N384" s="36"/>
      <c r="O384" s="17"/>
      <c r="P384" s="36"/>
      <c r="Q384" s="17"/>
      <c r="R384" s="36"/>
    </row>
    <row r="385" ht="12.75" customHeight="1">
      <c r="M385" s="17"/>
      <c r="N385" s="36"/>
      <c r="O385" s="17"/>
      <c r="P385" s="36"/>
      <c r="Q385" s="17"/>
      <c r="R385" s="36"/>
    </row>
    <row r="386" ht="12.75" customHeight="1">
      <c r="M386" s="17"/>
      <c r="N386" s="36"/>
      <c r="O386" s="17"/>
      <c r="P386" s="36"/>
      <c r="Q386" s="17"/>
      <c r="R386" s="36"/>
    </row>
    <row r="387" ht="12.75" customHeight="1">
      <c r="M387" s="17"/>
      <c r="N387" s="36"/>
      <c r="O387" s="17"/>
      <c r="P387" s="36"/>
      <c r="Q387" s="17"/>
      <c r="R387" s="36"/>
    </row>
    <row r="388" ht="12.75" customHeight="1">
      <c r="M388" s="17"/>
      <c r="N388" s="36"/>
      <c r="O388" s="17"/>
      <c r="P388" s="36"/>
      <c r="Q388" s="17"/>
      <c r="R388" s="36"/>
    </row>
    <row r="389" ht="12.75" customHeight="1">
      <c r="M389" s="17"/>
      <c r="N389" s="36"/>
      <c r="O389" s="17"/>
      <c r="P389" s="36"/>
      <c r="Q389" s="17"/>
      <c r="R389" s="36"/>
    </row>
    <row r="390" ht="12.75" customHeight="1">
      <c r="M390" s="17"/>
      <c r="N390" s="36"/>
      <c r="O390" s="17"/>
      <c r="P390" s="36"/>
      <c r="Q390" s="17"/>
      <c r="R390" s="36"/>
    </row>
    <row r="391" ht="12.75" customHeight="1">
      <c r="M391" s="17"/>
      <c r="N391" s="36"/>
      <c r="O391" s="17"/>
      <c r="P391" s="36"/>
      <c r="Q391" s="17"/>
      <c r="R391" s="36"/>
    </row>
    <row r="392" ht="12.75" customHeight="1">
      <c r="M392" s="17"/>
      <c r="N392" s="36"/>
      <c r="O392" s="17"/>
      <c r="P392" s="36"/>
      <c r="Q392" s="17"/>
      <c r="R392" s="36"/>
    </row>
    <row r="393" ht="12.75" customHeight="1">
      <c r="M393" s="17"/>
      <c r="N393" s="36"/>
      <c r="O393" s="17"/>
      <c r="P393" s="36"/>
      <c r="Q393" s="17"/>
      <c r="R393" s="36"/>
    </row>
    <row r="394" ht="12.75" customHeight="1">
      <c r="M394" s="17"/>
      <c r="N394" s="36"/>
      <c r="O394" s="17"/>
      <c r="P394" s="36"/>
      <c r="Q394" s="17"/>
      <c r="R394" s="36"/>
    </row>
    <row r="395" ht="12.75" customHeight="1">
      <c r="M395" s="17"/>
      <c r="N395" s="36"/>
      <c r="O395" s="17"/>
      <c r="P395" s="36"/>
      <c r="Q395" s="17"/>
      <c r="R395" s="36"/>
    </row>
    <row r="396" ht="12.75" customHeight="1">
      <c r="M396" s="17"/>
      <c r="N396" s="36"/>
      <c r="O396" s="17"/>
      <c r="P396" s="36"/>
      <c r="Q396" s="17"/>
      <c r="R396" s="36"/>
    </row>
    <row r="397" ht="12.75" customHeight="1">
      <c r="M397" s="17"/>
      <c r="N397" s="36"/>
      <c r="O397" s="17"/>
      <c r="P397" s="36"/>
      <c r="Q397" s="17"/>
      <c r="R397" s="36"/>
    </row>
    <row r="398" ht="12.75" customHeight="1">
      <c r="M398" s="17"/>
      <c r="N398" s="36"/>
      <c r="O398" s="17"/>
      <c r="P398" s="36"/>
      <c r="Q398" s="17"/>
      <c r="R398" s="36"/>
    </row>
    <row r="399" ht="12.75" customHeight="1">
      <c r="M399" s="17"/>
      <c r="N399" s="36"/>
      <c r="O399" s="17"/>
      <c r="P399" s="36"/>
      <c r="Q399" s="17"/>
      <c r="R399" s="36"/>
    </row>
    <row r="400" ht="12.75" customHeight="1">
      <c r="M400" s="17"/>
      <c r="N400" s="36"/>
      <c r="O400" s="17"/>
      <c r="P400" s="36"/>
      <c r="Q400" s="17"/>
      <c r="R400" s="36"/>
    </row>
    <row r="401" ht="12.75" customHeight="1">
      <c r="M401" s="17"/>
      <c r="N401" s="36"/>
      <c r="O401" s="17"/>
      <c r="P401" s="36"/>
      <c r="Q401" s="17"/>
      <c r="R401" s="36"/>
    </row>
    <row r="402" ht="12.75" customHeight="1">
      <c r="M402" s="17"/>
      <c r="N402" s="36"/>
      <c r="O402" s="17"/>
      <c r="P402" s="36"/>
      <c r="Q402" s="17"/>
      <c r="R402" s="36"/>
    </row>
    <row r="403" ht="12.75" customHeight="1">
      <c r="M403" s="17"/>
      <c r="N403" s="36"/>
      <c r="O403" s="17"/>
      <c r="P403" s="36"/>
      <c r="Q403" s="17"/>
      <c r="R403" s="36"/>
    </row>
    <row r="404" ht="12.75" customHeight="1">
      <c r="M404" s="17"/>
      <c r="N404" s="36"/>
      <c r="O404" s="17"/>
      <c r="P404" s="36"/>
      <c r="Q404" s="17"/>
      <c r="R404" s="36"/>
    </row>
    <row r="405" ht="12.75" customHeight="1">
      <c r="M405" s="17"/>
      <c r="N405" s="36"/>
      <c r="O405" s="17"/>
      <c r="P405" s="36"/>
      <c r="Q405" s="17"/>
      <c r="R405" s="36"/>
    </row>
    <row r="406" ht="12.75" customHeight="1">
      <c r="M406" s="17"/>
      <c r="N406" s="36"/>
      <c r="O406" s="17"/>
      <c r="P406" s="36"/>
      <c r="Q406" s="17"/>
      <c r="R406" s="36"/>
    </row>
    <row r="407" ht="12.75" customHeight="1">
      <c r="M407" s="17"/>
      <c r="N407" s="36"/>
      <c r="O407" s="17"/>
      <c r="P407" s="36"/>
      <c r="Q407" s="17"/>
      <c r="R407" s="36"/>
    </row>
    <row r="408" ht="12.75" customHeight="1">
      <c r="M408" s="17"/>
      <c r="N408" s="36"/>
      <c r="O408" s="17"/>
      <c r="P408" s="36"/>
      <c r="Q408" s="17"/>
      <c r="R408" s="36"/>
    </row>
    <row r="409" ht="12.75" customHeight="1">
      <c r="M409" s="17"/>
      <c r="N409" s="36"/>
      <c r="O409" s="17"/>
      <c r="P409" s="36"/>
      <c r="Q409" s="17"/>
      <c r="R409" s="36"/>
    </row>
    <row r="410" ht="12.75" customHeight="1">
      <c r="M410" s="17"/>
      <c r="N410" s="36"/>
      <c r="O410" s="17"/>
      <c r="P410" s="36"/>
      <c r="Q410" s="17"/>
      <c r="R410" s="36"/>
    </row>
    <row r="411" ht="12.75" customHeight="1">
      <c r="M411" s="17"/>
      <c r="N411" s="36"/>
      <c r="O411" s="17"/>
      <c r="P411" s="36"/>
      <c r="Q411" s="17"/>
      <c r="R411" s="36"/>
    </row>
    <row r="412" ht="12.75" customHeight="1">
      <c r="M412" s="17"/>
      <c r="N412" s="36"/>
      <c r="O412" s="17"/>
      <c r="P412" s="36"/>
      <c r="Q412" s="17"/>
      <c r="R412" s="36"/>
    </row>
    <row r="413" ht="12.75" customHeight="1">
      <c r="M413" s="17"/>
      <c r="N413" s="36"/>
      <c r="O413" s="17"/>
      <c r="P413" s="36"/>
      <c r="Q413" s="17"/>
      <c r="R413" s="36"/>
    </row>
    <row r="414" ht="12.75" customHeight="1">
      <c r="M414" s="17"/>
      <c r="N414" s="36"/>
      <c r="O414" s="17"/>
      <c r="P414" s="36"/>
      <c r="Q414" s="17"/>
      <c r="R414" s="36"/>
    </row>
    <row r="415" ht="12.75" customHeight="1">
      <c r="M415" s="17"/>
      <c r="N415" s="36"/>
      <c r="O415" s="17"/>
      <c r="P415" s="36"/>
      <c r="Q415" s="17"/>
      <c r="R415" s="36"/>
    </row>
    <row r="416" ht="12.75" customHeight="1">
      <c r="M416" s="17"/>
      <c r="N416" s="36"/>
      <c r="O416" s="17"/>
      <c r="P416" s="36"/>
      <c r="Q416" s="17"/>
      <c r="R416" s="36"/>
    </row>
    <row r="417" ht="12.75" customHeight="1">
      <c r="M417" s="17"/>
      <c r="N417" s="36"/>
      <c r="O417" s="17"/>
      <c r="P417" s="36"/>
      <c r="Q417" s="17"/>
      <c r="R417" s="36"/>
    </row>
    <row r="418" ht="12.75" customHeight="1">
      <c r="M418" s="17"/>
      <c r="N418" s="36"/>
      <c r="O418" s="17"/>
      <c r="P418" s="36"/>
      <c r="Q418" s="17"/>
      <c r="R418" s="36"/>
    </row>
    <row r="419" ht="12.75" customHeight="1">
      <c r="M419" s="17"/>
      <c r="N419" s="36"/>
      <c r="O419" s="17"/>
      <c r="P419" s="36"/>
      <c r="Q419" s="17"/>
      <c r="R419" s="36"/>
    </row>
    <row r="420" ht="12.75" customHeight="1">
      <c r="M420" s="17"/>
      <c r="N420" s="36"/>
      <c r="O420" s="17"/>
      <c r="P420" s="36"/>
      <c r="Q420" s="17"/>
      <c r="R420" s="36"/>
    </row>
    <row r="421" ht="12.75" customHeight="1">
      <c r="M421" s="17"/>
      <c r="N421" s="36"/>
      <c r="O421" s="17"/>
      <c r="P421" s="36"/>
      <c r="Q421" s="17"/>
      <c r="R421" s="36"/>
    </row>
    <row r="422" ht="12.75" customHeight="1">
      <c r="M422" s="17"/>
      <c r="N422" s="36"/>
      <c r="O422" s="17"/>
      <c r="P422" s="36"/>
      <c r="Q422" s="17"/>
      <c r="R422" s="36"/>
    </row>
    <row r="423" ht="12.75" customHeight="1">
      <c r="M423" s="17"/>
      <c r="N423" s="36"/>
      <c r="O423" s="17"/>
      <c r="P423" s="36"/>
      <c r="Q423" s="17"/>
      <c r="R423" s="36"/>
    </row>
    <row r="424" ht="12.75" customHeight="1">
      <c r="M424" s="17"/>
      <c r="N424" s="36"/>
      <c r="O424" s="17"/>
      <c r="P424" s="36"/>
      <c r="Q424" s="17"/>
      <c r="R424" s="36"/>
    </row>
    <row r="425" ht="12.75" customHeight="1">
      <c r="M425" s="17"/>
      <c r="N425" s="36"/>
      <c r="O425" s="17"/>
      <c r="P425" s="36"/>
      <c r="Q425" s="17"/>
      <c r="R425" s="36"/>
    </row>
    <row r="426" ht="12.75" customHeight="1">
      <c r="M426" s="17"/>
      <c r="N426" s="36"/>
      <c r="O426" s="17"/>
      <c r="P426" s="36"/>
      <c r="Q426" s="17"/>
      <c r="R426" s="36"/>
    </row>
    <row r="427" ht="12.75" customHeight="1">
      <c r="M427" s="17"/>
      <c r="N427" s="36"/>
      <c r="O427" s="17"/>
      <c r="P427" s="36"/>
      <c r="Q427" s="17"/>
      <c r="R427" s="36"/>
    </row>
    <row r="428" ht="12.75" customHeight="1">
      <c r="M428" s="17"/>
      <c r="N428" s="36"/>
      <c r="O428" s="17"/>
      <c r="P428" s="36"/>
      <c r="Q428" s="17"/>
      <c r="R428" s="36"/>
    </row>
    <row r="429" ht="12.75" customHeight="1">
      <c r="M429" s="17"/>
      <c r="N429" s="36"/>
      <c r="O429" s="17"/>
      <c r="P429" s="36"/>
      <c r="Q429" s="17"/>
      <c r="R429" s="36"/>
    </row>
    <row r="430" ht="12.75" customHeight="1">
      <c r="M430" s="17"/>
      <c r="N430" s="36"/>
      <c r="O430" s="17"/>
      <c r="P430" s="36"/>
      <c r="Q430" s="17"/>
      <c r="R430" s="36"/>
    </row>
    <row r="431" ht="12.75" customHeight="1">
      <c r="M431" s="17"/>
      <c r="N431" s="36"/>
      <c r="O431" s="17"/>
      <c r="P431" s="36"/>
      <c r="Q431" s="17"/>
      <c r="R431" s="36"/>
    </row>
    <row r="432" ht="12.75" customHeight="1">
      <c r="M432" s="17"/>
      <c r="N432" s="36"/>
      <c r="O432" s="17"/>
      <c r="P432" s="36"/>
      <c r="Q432" s="17"/>
      <c r="R432" s="36"/>
    </row>
    <row r="433" ht="12.75" customHeight="1">
      <c r="M433" s="17"/>
      <c r="N433" s="36"/>
      <c r="O433" s="17"/>
      <c r="P433" s="36"/>
      <c r="Q433" s="17"/>
      <c r="R433" s="36"/>
    </row>
    <row r="434" ht="12.75" customHeight="1">
      <c r="M434" s="17"/>
      <c r="N434" s="36"/>
      <c r="O434" s="17"/>
      <c r="P434" s="36"/>
      <c r="Q434" s="17"/>
      <c r="R434" s="36"/>
    </row>
    <row r="435" ht="12.75" customHeight="1">
      <c r="M435" s="17"/>
      <c r="N435" s="36"/>
      <c r="O435" s="17"/>
      <c r="P435" s="36"/>
      <c r="Q435" s="17"/>
      <c r="R435" s="36"/>
    </row>
    <row r="436" ht="12.75" customHeight="1">
      <c r="M436" s="17"/>
      <c r="N436" s="36"/>
      <c r="O436" s="17"/>
      <c r="P436" s="36"/>
      <c r="Q436" s="17"/>
      <c r="R436" s="36"/>
    </row>
    <row r="437" ht="12.75" customHeight="1">
      <c r="M437" s="17"/>
      <c r="N437" s="36"/>
      <c r="O437" s="17"/>
      <c r="P437" s="36"/>
      <c r="Q437" s="17"/>
      <c r="R437" s="36"/>
    </row>
    <row r="438" ht="12.75" customHeight="1">
      <c r="M438" s="17"/>
      <c r="N438" s="36"/>
      <c r="O438" s="17"/>
      <c r="P438" s="36"/>
      <c r="Q438" s="17"/>
      <c r="R438" s="36"/>
    </row>
    <row r="439" ht="12.75" customHeight="1">
      <c r="M439" s="17"/>
      <c r="N439" s="36"/>
      <c r="O439" s="17"/>
      <c r="P439" s="36"/>
      <c r="Q439" s="17"/>
      <c r="R439" s="36"/>
    </row>
    <row r="440" ht="12.75" customHeight="1">
      <c r="M440" s="17"/>
      <c r="N440" s="36"/>
      <c r="O440" s="17"/>
      <c r="P440" s="36"/>
      <c r="Q440" s="17"/>
      <c r="R440" s="36"/>
    </row>
    <row r="441" ht="12.75" customHeight="1">
      <c r="M441" s="17"/>
      <c r="N441" s="36"/>
      <c r="O441" s="17"/>
      <c r="P441" s="36"/>
      <c r="Q441" s="17"/>
      <c r="R441" s="36"/>
    </row>
    <row r="442" ht="12.75" customHeight="1">
      <c r="M442" s="17"/>
      <c r="N442" s="36"/>
      <c r="O442" s="17"/>
      <c r="P442" s="36"/>
      <c r="Q442" s="17"/>
      <c r="R442" s="36"/>
    </row>
    <row r="443" ht="12.75" customHeight="1">
      <c r="M443" s="17"/>
      <c r="N443" s="36"/>
      <c r="O443" s="17"/>
      <c r="P443" s="36"/>
      <c r="Q443" s="17"/>
      <c r="R443" s="36"/>
    </row>
    <row r="444" ht="12.75" customHeight="1">
      <c r="M444" s="17"/>
      <c r="N444" s="36"/>
      <c r="O444" s="17"/>
      <c r="P444" s="36"/>
      <c r="Q444" s="17"/>
      <c r="R444" s="36"/>
    </row>
    <row r="445" ht="12.75" customHeight="1">
      <c r="M445" s="17"/>
      <c r="N445" s="36"/>
      <c r="O445" s="17"/>
      <c r="P445" s="36"/>
      <c r="Q445" s="17"/>
      <c r="R445" s="36"/>
    </row>
    <row r="446" ht="12.75" customHeight="1">
      <c r="M446" s="17"/>
      <c r="N446" s="36"/>
      <c r="O446" s="17"/>
      <c r="P446" s="36"/>
      <c r="Q446" s="17"/>
      <c r="R446" s="36"/>
    </row>
    <row r="447" ht="12.75" customHeight="1">
      <c r="M447" s="17"/>
      <c r="N447" s="36"/>
      <c r="O447" s="17"/>
      <c r="P447" s="36"/>
      <c r="Q447" s="17"/>
      <c r="R447" s="36"/>
    </row>
    <row r="448" ht="12.75" customHeight="1">
      <c r="M448" s="17"/>
      <c r="N448" s="36"/>
      <c r="O448" s="17"/>
      <c r="P448" s="36"/>
      <c r="Q448" s="17"/>
      <c r="R448" s="36"/>
    </row>
    <row r="449" ht="12.75" customHeight="1">
      <c r="M449" s="17"/>
      <c r="N449" s="36"/>
      <c r="O449" s="17"/>
      <c r="P449" s="36"/>
      <c r="Q449" s="17"/>
      <c r="R449" s="36"/>
    </row>
    <row r="450" ht="12.75" customHeight="1">
      <c r="M450" s="17"/>
      <c r="N450" s="36"/>
      <c r="O450" s="17"/>
      <c r="P450" s="36"/>
      <c r="Q450" s="17"/>
      <c r="R450" s="36"/>
    </row>
    <row r="451" ht="12.75" customHeight="1">
      <c r="M451" s="17"/>
      <c r="N451" s="36"/>
      <c r="O451" s="17"/>
      <c r="P451" s="36"/>
      <c r="Q451" s="17"/>
      <c r="R451" s="36"/>
    </row>
    <row r="452" ht="12.75" customHeight="1">
      <c r="M452" s="17"/>
      <c r="N452" s="36"/>
      <c r="O452" s="17"/>
      <c r="P452" s="36"/>
      <c r="Q452" s="17"/>
      <c r="R452" s="36"/>
    </row>
    <row r="453" ht="12.75" customHeight="1">
      <c r="M453" s="17"/>
      <c r="N453" s="36"/>
      <c r="O453" s="17"/>
      <c r="P453" s="36"/>
      <c r="Q453" s="17"/>
      <c r="R453" s="36"/>
    </row>
    <row r="454" ht="12.75" customHeight="1">
      <c r="M454" s="17"/>
      <c r="N454" s="36"/>
      <c r="O454" s="17"/>
      <c r="P454" s="36"/>
      <c r="Q454" s="17"/>
      <c r="R454" s="36"/>
    </row>
    <row r="455" ht="12.75" customHeight="1">
      <c r="M455" s="17"/>
      <c r="N455" s="36"/>
      <c r="O455" s="17"/>
      <c r="P455" s="36"/>
      <c r="Q455" s="17"/>
      <c r="R455" s="36"/>
    </row>
    <row r="456" ht="12.75" customHeight="1">
      <c r="M456" s="17"/>
      <c r="N456" s="36"/>
      <c r="O456" s="17"/>
      <c r="P456" s="36"/>
      <c r="Q456" s="17"/>
      <c r="R456" s="36"/>
    </row>
    <row r="457" ht="12.75" customHeight="1">
      <c r="M457" s="17"/>
      <c r="N457" s="36"/>
      <c r="O457" s="17"/>
      <c r="P457" s="36"/>
      <c r="Q457" s="17"/>
      <c r="R457" s="36"/>
    </row>
    <row r="458" ht="12.75" customHeight="1">
      <c r="M458" s="17"/>
      <c r="N458" s="36"/>
      <c r="O458" s="17"/>
      <c r="P458" s="36"/>
      <c r="Q458" s="17"/>
      <c r="R458" s="36"/>
    </row>
    <row r="459" ht="12.75" customHeight="1">
      <c r="M459" s="17"/>
      <c r="N459" s="36"/>
      <c r="O459" s="17"/>
      <c r="P459" s="36"/>
      <c r="Q459" s="17"/>
      <c r="R459" s="36"/>
    </row>
    <row r="460" ht="12.75" customHeight="1">
      <c r="M460" s="17"/>
      <c r="N460" s="36"/>
      <c r="O460" s="17"/>
      <c r="P460" s="36"/>
      <c r="Q460" s="17"/>
      <c r="R460" s="36"/>
    </row>
    <row r="461" ht="12.75" customHeight="1">
      <c r="M461" s="17"/>
      <c r="N461" s="36"/>
      <c r="O461" s="17"/>
      <c r="P461" s="36"/>
      <c r="Q461" s="17"/>
      <c r="R461" s="36"/>
    </row>
    <row r="462" ht="12.75" customHeight="1">
      <c r="M462" s="17"/>
      <c r="N462" s="36"/>
      <c r="O462" s="17"/>
      <c r="P462" s="36"/>
      <c r="Q462" s="17"/>
      <c r="R462" s="36"/>
    </row>
    <row r="463" ht="12.75" customHeight="1">
      <c r="M463" s="17"/>
      <c r="N463" s="36"/>
      <c r="O463" s="17"/>
      <c r="P463" s="36"/>
      <c r="Q463" s="17"/>
      <c r="R463" s="36"/>
    </row>
    <row r="464" ht="12.75" customHeight="1">
      <c r="M464" s="17"/>
      <c r="N464" s="36"/>
      <c r="O464" s="17"/>
      <c r="P464" s="36"/>
      <c r="Q464" s="17"/>
      <c r="R464" s="36"/>
    </row>
    <row r="465" ht="12.75" customHeight="1">
      <c r="M465" s="17"/>
      <c r="N465" s="36"/>
      <c r="O465" s="17"/>
      <c r="P465" s="36"/>
      <c r="Q465" s="17"/>
      <c r="R465" s="36"/>
    </row>
    <row r="466" ht="12.75" customHeight="1">
      <c r="M466" s="17"/>
      <c r="N466" s="36"/>
      <c r="O466" s="17"/>
      <c r="P466" s="36"/>
      <c r="Q466" s="17"/>
      <c r="R466" s="36"/>
    </row>
    <row r="467" ht="12.75" customHeight="1">
      <c r="M467" s="17"/>
      <c r="N467" s="36"/>
      <c r="O467" s="17"/>
      <c r="P467" s="36"/>
      <c r="Q467" s="17"/>
      <c r="R467" s="36"/>
    </row>
    <row r="468" ht="12.75" customHeight="1">
      <c r="M468" s="17"/>
      <c r="N468" s="36"/>
      <c r="O468" s="17"/>
      <c r="P468" s="36"/>
      <c r="Q468" s="17"/>
      <c r="R468" s="36"/>
    </row>
    <row r="469" ht="12.75" customHeight="1">
      <c r="M469" s="17"/>
      <c r="N469" s="36"/>
      <c r="O469" s="17"/>
      <c r="P469" s="36"/>
      <c r="Q469" s="17"/>
      <c r="R469" s="36"/>
    </row>
    <row r="470" ht="12.75" customHeight="1">
      <c r="M470" s="17"/>
      <c r="N470" s="36"/>
      <c r="O470" s="17"/>
      <c r="P470" s="36"/>
      <c r="Q470" s="17"/>
      <c r="R470" s="36"/>
    </row>
    <row r="471" ht="12.75" customHeight="1">
      <c r="M471" s="17"/>
      <c r="N471" s="36"/>
      <c r="O471" s="17"/>
      <c r="P471" s="36"/>
      <c r="Q471" s="17"/>
      <c r="R471" s="36"/>
    </row>
    <row r="472" ht="12.75" customHeight="1">
      <c r="M472" s="17"/>
      <c r="N472" s="36"/>
      <c r="O472" s="17"/>
      <c r="P472" s="36"/>
      <c r="Q472" s="17"/>
      <c r="R472" s="36"/>
    </row>
    <row r="473" ht="12.75" customHeight="1">
      <c r="M473" s="17"/>
      <c r="N473" s="36"/>
      <c r="O473" s="17"/>
      <c r="P473" s="36"/>
      <c r="Q473" s="17"/>
      <c r="R473" s="36"/>
    </row>
    <row r="474" ht="12.75" customHeight="1">
      <c r="M474" s="17"/>
      <c r="N474" s="36"/>
      <c r="O474" s="17"/>
      <c r="P474" s="36"/>
      <c r="Q474" s="17"/>
      <c r="R474" s="36"/>
    </row>
    <row r="475" ht="12.75" customHeight="1">
      <c r="M475" s="17"/>
      <c r="N475" s="36"/>
      <c r="O475" s="17"/>
      <c r="P475" s="36"/>
      <c r="Q475" s="17"/>
      <c r="R475" s="36"/>
    </row>
    <row r="476" ht="12.75" customHeight="1">
      <c r="M476" s="17"/>
      <c r="N476" s="36"/>
      <c r="O476" s="17"/>
      <c r="P476" s="36"/>
      <c r="Q476" s="17"/>
      <c r="R476" s="36"/>
    </row>
    <row r="477" ht="12.75" customHeight="1">
      <c r="M477" s="17"/>
      <c r="N477" s="36"/>
      <c r="O477" s="17"/>
      <c r="P477" s="36"/>
      <c r="Q477" s="17"/>
      <c r="R477" s="36"/>
    </row>
    <row r="478" ht="12.75" customHeight="1">
      <c r="M478" s="17"/>
      <c r="N478" s="36"/>
      <c r="O478" s="17"/>
      <c r="P478" s="36"/>
      <c r="Q478" s="17"/>
      <c r="R478" s="36"/>
    </row>
    <row r="479" ht="12.75" customHeight="1">
      <c r="M479" s="17"/>
      <c r="N479" s="36"/>
      <c r="O479" s="17"/>
      <c r="P479" s="36"/>
      <c r="Q479" s="17"/>
      <c r="R479" s="36"/>
    </row>
    <row r="480" ht="12.75" customHeight="1">
      <c r="M480" s="17"/>
      <c r="N480" s="36"/>
      <c r="O480" s="17"/>
      <c r="P480" s="36"/>
      <c r="Q480" s="17"/>
      <c r="R480" s="36"/>
    </row>
    <row r="481" ht="12.75" customHeight="1">
      <c r="M481" s="17"/>
      <c r="N481" s="36"/>
      <c r="O481" s="17"/>
      <c r="P481" s="36"/>
      <c r="Q481" s="17"/>
      <c r="R481" s="36"/>
    </row>
    <row r="482" ht="12.75" customHeight="1">
      <c r="M482" s="17"/>
      <c r="N482" s="36"/>
      <c r="O482" s="17"/>
      <c r="P482" s="36"/>
      <c r="Q482" s="17"/>
      <c r="R482" s="36"/>
    </row>
    <row r="483" ht="12.75" customHeight="1">
      <c r="M483" s="17"/>
      <c r="N483" s="36"/>
      <c r="O483" s="17"/>
      <c r="P483" s="36"/>
      <c r="Q483" s="17"/>
      <c r="R483" s="36"/>
    </row>
    <row r="484" ht="12.75" customHeight="1">
      <c r="M484" s="17"/>
      <c r="N484" s="36"/>
      <c r="O484" s="17"/>
      <c r="P484" s="36"/>
      <c r="Q484" s="17"/>
      <c r="R484" s="36"/>
    </row>
    <row r="485" ht="12.75" customHeight="1">
      <c r="M485" s="17"/>
      <c r="N485" s="36"/>
      <c r="O485" s="17"/>
      <c r="P485" s="36"/>
      <c r="Q485" s="17"/>
      <c r="R485" s="36"/>
    </row>
    <row r="486" ht="12.75" customHeight="1">
      <c r="M486" s="17"/>
      <c r="N486" s="36"/>
      <c r="O486" s="17"/>
      <c r="P486" s="36"/>
      <c r="Q486" s="17"/>
      <c r="R486" s="36"/>
    </row>
    <row r="487" ht="12.75" customHeight="1">
      <c r="M487" s="17"/>
      <c r="N487" s="36"/>
      <c r="O487" s="17"/>
      <c r="P487" s="36"/>
      <c r="Q487" s="17"/>
      <c r="R487" s="36"/>
    </row>
    <row r="488" ht="12.75" customHeight="1">
      <c r="M488" s="17"/>
      <c r="N488" s="36"/>
      <c r="O488" s="17"/>
      <c r="P488" s="36"/>
      <c r="Q488" s="17"/>
      <c r="R488" s="36"/>
    </row>
    <row r="489" ht="12.75" customHeight="1">
      <c r="M489" s="17"/>
      <c r="N489" s="36"/>
      <c r="O489" s="17"/>
      <c r="P489" s="36"/>
      <c r="Q489" s="17"/>
      <c r="R489" s="36"/>
    </row>
    <row r="490" ht="12.75" customHeight="1">
      <c r="M490" s="17"/>
      <c r="N490" s="36"/>
      <c r="O490" s="17"/>
      <c r="P490" s="36"/>
      <c r="Q490" s="17"/>
      <c r="R490" s="36"/>
    </row>
    <row r="491" ht="12.75" customHeight="1">
      <c r="M491" s="17"/>
      <c r="N491" s="36"/>
      <c r="O491" s="17"/>
      <c r="P491" s="36"/>
      <c r="Q491" s="17"/>
      <c r="R491" s="36"/>
    </row>
    <row r="492" ht="12.75" customHeight="1">
      <c r="M492" s="17"/>
      <c r="N492" s="36"/>
      <c r="O492" s="17"/>
      <c r="P492" s="36"/>
      <c r="Q492" s="17"/>
      <c r="R492" s="36"/>
    </row>
    <row r="493" ht="12.75" customHeight="1">
      <c r="M493" s="17"/>
      <c r="N493" s="36"/>
      <c r="O493" s="17"/>
      <c r="P493" s="36"/>
      <c r="Q493" s="17"/>
      <c r="R493" s="36"/>
    </row>
    <row r="494" ht="12.75" customHeight="1">
      <c r="M494" s="17"/>
      <c r="N494" s="36"/>
      <c r="O494" s="17"/>
      <c r="P494" s="36"/>
      <c r="Q494" s="17"/>
      <c r="R494" s="36"/>
    </row>
    <row r="495" ht="12.75" customHeight="1">
      <c r="M495" s="17"/>
      <c r="N495" s="36"/>
      <c r="O495" s="17"/>
      <c r="P495" s="36"/>
      <c r="Q495" s="17"/>
      <c r="R495" s="36"/>
    </row>
    <row r="496" ht="12.75" customHeight="1">
      <c r="M496" s="17"/>
      <c r="N496" s="36"/>
      <c r="O496" s="17"/>
      <c r="P496" s="36"/>
      <c r="Q496" s="17"/>
      <c r="R496" s="36"/>
    </row>
    <row r="497" ht="12.75" customHeight="1">
      <c r="M497" s="17"/>
      <c r="N497" s="36"/>
      <c r="O497" s="17"/>
      <c r="P497" s="36"/>
      <c r="Q497" s="17"/>
      <c r="R497" s="36"/>
    </row>
    <row r="498" ht="12.75" customHeight="1">
      <c r="M498" s="17"/>
      <c r="N498" s="36"/>
      <c r="O498" s="17"/>
      <c r="P498" s="36"/>
      <c r="Q498" s="17"/>
      <c r="R498" s="36"/>
    </row>
    <row r="499" ht="12.75" customHeight="1">
      <c r="M499" s="17"/>
      <c r="N499" s="36"/>
      <c r="O499" s="17"/>
      <c r="P499" s="36"/>
      <c r="Q499" s="17"/>
      <c r="R499" s="36"/>
    </row>
    <row r="500" ht="12.75" customHeight="1">
      <c r="M500" s="17"/>
      <c r="N500" s="36"/>
      <c r="O500" s="17"/>
      <c r="P500" s="36"/>
      <c r="Q500" s="17"/>
      <c r="R500" s="36"/>
    </row>
    <row r="501" ht="12.75" customHeight="1">
      <c r="M501" s="17"/>
      <c r="N501" s="36"/>
      <c r="O501" s="17"/>
      <c r="P501" s="36"/>
      <c r="Q501" s="17"/>
      <c r="R501" s="36"/>
    </row>
    <row r="502" ht="12.75" customHeight="1">
      <c r="M502" s="17"/>
      <c r="N502" s="36"/>
      <c r="O502" s="17"/>
      <c r="P502" s="36"/>
      <c r="Q502" s="17"/>
      <c r="R502" s="36"/>
    </row>
    <row r="503" ht="12.75" customHeight="1">
      <c r="M503" s="17"/>
      <c r="N503" s="36"/>
      <c r="O503" s="17"/>
      <c r="P503" s="36"/>
      <c r="Q503" s="17"/>
      <c r="R503" s="36"/>
    </row>
    <row r="504" ht="12.75" customHeight="1">
      <c r="M504" s="17"/>
      <c r="N504" s="36"/>
      <c r="O504" s="17"/>
      <c r="P504" s="36"/>
      <c r="Q504" s="17"/>
      <c r="R504" s="36"/>
    </row>
    <row r="505" ht="12.75" customHeight="1">
      <c r="M505" s="17"/>
      <c r="N505" s="36"/>
      <c r="O505" s="17"/>
      <c r="P505" s="36"/>
      <c r="Q505" s="17"/>
      <c r="R505" s="36"/>
    </row>
    <row r="506" ht="12.75" customHeight="1">
      <c r="M506" s="17"/>
      <c r="N506" s="36"/>
      <c r="O506" s="17"/>
      <c r="P506" s="36"/>
      <c r="Q506" s="17"/>
      <c r="R506" s="36"/>
    </row>
    <row r="507" ht="12.75" customHeight="1">
      <c r="M507" s="17"/>
      <c r="N507" s="36"/>
      <c r="O507" s="17"/>
      <c r="P507" s="36"/>
      <c r="Q507" s="17"/>
      <c r="R507" s="36"/>
    </row>
    <row r="508" ht="12.75" customHeight="1">
      <c r="M508" s="17"/>
      <c r="N508" s="36"/>
      <c r="O508" s="17"/>
      <c r="P508" s="36"/>
      <c r="Q508" s="17"/>
      <c r="R508" s="36"/>
    </row>
    <row r="509" ht="12.75" customHeight="1">
      <c r="M509" s="17"/>
      <c r="N509" s="36"/>
      <c r="O509" s="17"/>
      <c r="P509" s="36"/>
      <c r="Q509" s="17"/>
      <c r="R509" s="36"/>
    </row>
    <row r="510" ht="12.75" customHeight="1">
      <c r="M510" s="17"/>
      <c r="N510" s="36"/>
      <c r="O510" s="17"/>
      <c r="P510" s="36"/>
      <c r="Q510" s="17"/>
      <c r="R510" s="36"/>
    </row>
    <row r="511" ht="12.75" customHeight="1">
      <c r="M511" s="17"/>
      <c r="N511" s="36"/>
      <c r="O511" s="17"/>
      <c r="P511" s="36"/>
      <c r="Q511" s="17"/>
      <c r="R511" s="36"/>
    </row>
    <row r="512" ht="12.75" customHeight="1">
      <c r="M512" s="17"/>
      <c r="N512" s="36"/>
      <c r="O512" s="17"/>
      <c r="P512" s="36"/>
      <c r="Q512" s="17"/>
      <c r="R512" s="36"/>
    </row>
    <row r="513" ht="12.75" customHeight="1">
      <c r="M513" s="17"/>
      <c r="N513" s="36"/>
      <c r="O513" s="17"/>
      <c r="P513" s="36"/>
      <c r="Q513" s="17"/>
      <c r="R513" s="36"/>
    </row>
    <row r="514" ht="12.75" customHeight="1">
      <c r="M514" s="17"/>
      <c r="N514" s="36"/>
      <c r="O514" s="17"/>
      <c r="P514" s="36"/>
      <c r="Q514" s="17"/>
      <c r="R514" s="36"/>
    </row>
    <row r="515" ht="12.75" customHeight="1">
      <c r="M515" s="17"/>
      <c r="N515" s="36"/>
      <c r="O515" s="17"/>
      <c r="P515" s="36"/>
      <c r="Q515" s="17"/>
      <c r="R515" s="36"/>
    </row>
    <row r="516" ht="12.75" customHeight="1">
      <c r="M516" s="17"/>
      <c r="N516" s="36"/>
      <c r="O516" s="17"/>
      <c r="P516" s="36"/>
      <c r="Q516" s="17"/>
      <c r="R516" s="36"/>
    </row>
    <row r="517" ht="12.75" customHeight="1">
      <c r="M517" s="17"/>
      <c r="N517" s="36"/>
      <c r="O517" s="17"/>
      <c r="P517" s="36"/>
      <c r="Q517" s="17"/>
      <c r="R517" s="36"/>
    </row>
    <row r="518" ht="12.75" customHeight="1">
      <c r="M518" s="17"/>
      <c r="N518" s="36"/>
      <c r="O518" s="17"/>
      <c r="P518" s="36"/>
      <c r="Q518" s="17"/>
      <c r="R518" s="36"/>
    </row>
    <row r="519" ht="12.75" customHeight="1">
      <c r="M519" s="17"/>
      <c r="N519" s="36"/>
      <c r="O519" s="17"/>
      <c r="P519" s="36"/>
      <c r="Q519" s="17"/>
      <c r="R519" s="36"/>
    </row>
    <row r="520" ht="12.75" customHeight="1">
      <c r="M520" s="17"/>
      <c r="N520" s="36"/>
      <c r="O520" s="17"/>
      <c r="P520" s="36"/>
      <c r="Q520" s="17"/>
      <c r="R520" s="36"/>
    </row>
    <row r="521" ht="12.75" customHeight="1">
      <c r="M521" s="17"/>
      <c r="N521" s="36"/>
      <c r="O521" s="17"/>
      <c r="P521" s="36"/>
      <c r="Q521" s="17"/>
      <c r="R521" s="36"/>
    </row>
    <row r="522" ht="12.75" customHeight="1">
      <c r="M522" s="17"/>
      <c r="N522" s="36"/>
      <c r="O522" s="17"/>
      <c r="P522" s="36"/>
      <c r="Q522" s="17"/>
      <c r="R522" s="36"/>
    </row>
    <row r="523" ht="12.75" customHeight="1">
      <c r="M523" s="17"/>
      <c r="N523" s="36"/>
      <c r="O523" s="17"/>
      <c r="P523" s="36"/>
      <c r="Q523" s="17"/>
      <c r="R523" s="36"/>
    </row>
    <row r="524" ht="12.75" customHeight="1">
      <c r="M524" s="17"/>
      <c r="N524" s="36"/>
      <c r="O524" s="17"/>
      <c r="P524" s="36"/>
      <c r="Q524" s="17"/>
      <c r="R524" s="36"/>
    </row>
    <row r="525" ht="12.75" customHeight="1">
      <c r="M525" s="17"/>
      <c r="N525" s="36"/>
      <c r="O525" s="17"/>
      <c r="P525" s="36"/>
      <c r="Q525" s="17"/>
      <c r="R525" s="36"/>
    </row>
    <row r="526" ht="12.75" customHeight="1">
      <c r="M526" s="17"/>
      <c r="N526" s="36"/>
      <c r="O526" s="17"/>
      <c r="P526" s="36"/>
      <c r="Q526" s="17"/>
      <c r="R526" s="36"/>
    </row>
    <row r="527" ht="12.75" customHeight="1">
      <c r="M527" s="17"/>
      <c r="N527" s="36"/>
      <c r="O527" s="17"/>
      <c r="P527" s="36"/>
      <c r="Q527" s="17"/>
      <c r="R527" s="36"/>
    </row>
    <row r="528" ht="12.75" customHeight="1">
      <c r="M528" s="17"/>
      <c r="N528" s="36"/>
      <c r="O528" s="17"/>
      <c r="P528" s="36"/>
      <c r="Q528" s="17"/>
      <c r="R528" s="36"/>
    </row>
    <row r="529" ht="12.75" customHeight="1">
      <c r="M529" s="17"/>
      <c r="N529" s="36"/>
      <c r="O529" s="17"/>
      <c r="P529" s="36"/>
      <c r="Q529" s="17"/>
      <c r="R529" s="36"/>
    </row>
    <row r="530" ht="12.75" customHeight="1">
      <c r="M530" s="17"/>
      <c r="N530" s="36"/>
      <c r="O530" s="17"/>
      <c r="P530" s="36"/>
      <c r="Q530" s="17"/>
      <c r="R530" s="36"/>
    </row>
    <row r="531" ht="12.75" customHeight="1">
      <c r="M531" s="17"/>
      <c r="N531" s="36"/>
      <c r="O531" s="17"/>
      <c r="P531" s="36"/>
      <c r="Q531" s="17"/>
      <c r="R531" s="36"/>
    </row>
    <row r="532" ht="12.75" customHeight="1">
      <c r="M532" s="17"/>
      <c r="N532" s="36"/>
      <c r="O532" s="17"/>
      <c r="P532" s="36"/>
      <c r="Q532" s="17"/>
      <c r="R532" s="36"/>
    </row>
    <row r="533" ht="12.75" customHeight="1">
      <c r="M533" s="17"/>
      <c r="N533" s="36"/>
      <c r="O533" s="17"/>
      <c r="P533" s="36"/>
      <c r="Q533" s="17"/>
      <c r="R533" s="36"/>
    </row>
    <row r="534" ht="12.75" customHeight="1">
      <c r="M534" s="17"/>
      <c r="N534" s="36"/>
      <c r="O534" s="17"/>
      <c r="P534" s="36"/>
      <c r="Q534" s="17"/>
      <c r="R534" s="36"/>
    </row>
    <row r="535" ht="12.75" customHeight="1">
      <c r="M535" s="17"/>
      <c r="N535" s="36"/>
      <c r="O535" s="17"/>
      <c r="P535" s="36"/>
      <c r="Q535" s="17"/>
      <c r="R535" s="36"/>
    </row>
    <row r="536" ht="12.75" customHeight="1">
      <c r="M536" s="17"/>
      <c r="N536" s="36"/>
      <c r="O536" s="17"/>
      <c r="P536" s="36"/>
      <c r="Q536" s="17"/>
      <c r="R536" s="36"/>
    </row>
    <row r="537" ht="12.75" customHeight="1">
      <c r="M537" s="17"/>
      <c r="N537" s="36"/>
      <c r="O537" s="17"/>
      <c r="P537" s="36"/>
      <c r="Q537" s="17"/>
      <c r="R537" s="36"/>
    </row>
    <row r="538" ht="12.75" customHeight="1">
      <c r="M538" s="17"/>
      <c r="N538" s="36"/>
      <c r="O538" s="17"/>
      <c r="P538" s="36"/>
      <c r="Q538" s="17"/>
      <c r="R538" s="36"/>
    </row>
    <row r="539" ht="12.75" customHeight="1">
      <c r="M539" s="17"/>
      <c r="N539" s="36"/>
      <c r="O539" s="17"/>
      <c r="P539" s="36"/>
      <c r="Q539" s="17"/>
      <c r="R539" s="36"/>
    </row>
    <row r="540" ht="12.75" customHeight="1">
      <c r="M540" s="17"/>
      <c r="N540" s="36"/>
      <c r="O540" s="17"/>
      <c r="P540" s="36"/>
      <c r="Q540" s="17"/>
      <c r="R540" s="36"/>
    </row>
    <row r="541" ht="12.75" customHeight="1">
      <c r="M541" s="17"/>
      <c r="N541" s="36"/>
      <c r="O541" s="17"/>
      <c r="P541" s="36"/>
      <c r="Q541" s="17"/>
      <c r="R541" s="36"/>
    </row>
    <row r="542" ht="12.75" customHeight="1">
      <c r="M542" s="17"/>
      <c r="N542" s="36"/>
      <c r="O542" s="17"/>
      <c r="P542" s="36"/>
      <c r="Q542" s="17"/>
      <c r="R542" s="36"/>
    </row>
    <row r="543" ht="12.75" customHeight="1">
      <c r="M543" s="17"/>
      <c r="N543" s="36"/>
      <c r="O543" s="17"/>
      <c r="P543" s="36"/>
      <c r="Q543" s="17"/>
      <c r="R543" s="36"/>
    </row>
    <row r="544" ht="12.75" customHeight="1">
      <c r="M544" s="17"/>
      <c r="N544" s="36"/>
      <c r="O544" s="17"/>
      <c r="P544" s="36"/>
      <c r="Q544" s="17"/>
      <c r="R544" s="36"/>
    </row>
    <row r="545" ht="12.75" customHeight="1">
      <c r="M545" s="17"/>
      <c r="N545" s="36"/>
      <c r="O545" s="17"/>
      <c r="P545" s="36"/>
      <c r="Q545" s="17"/>
      <c r="R545" s="36"/>
    </row>
    <row r="546" ht="12.75" customHeight="1">
      <c r="M546" s="17"/>
      <c r="N546" s="36"/>
      <c r="O546" s="17"/>
      <c r="P546" s="36"/>
      <c r="Q546" s="17"/>
      <c r="R546" s="36"/>
    </row>
    <row r="547" ht="12.75" customHeight="1">
      <c r="M547" s="17"/>
      <c r="N547" s="36"/>
      <c r="O547" s="17"/>
      <c r="P547" s="36"/>
      <c r="Q547" s="17"/>
      <c r="R547" s="36"/>
    </row>
    <row r="548" ht="12.75" customHeight="1">
      <c r="M548" s="17"/>
      <c r="N548" s="36"/>
      <c r="O548" s="17"/>
      <c r="P548" s="36"/>
      <c r="Q548" s="17"/>
      <c r="R548" s="36"/>
    </row>
    <row r="549" ht="12.75" customHeight="1">
      <c r="M549" s="17"/>
      <c r="N549" s="36"/>
      <c r="O549" s="17"/>
      <c r="P549" s="36"/>
      <c r="Q549" s="17"/>
      <c r="R549" s="36"/>
    </row>
    <row r="550" ht="12.75" customHeight="1">
      <c r="M550" s="17"/>
      <c r="N550" s="36"/>
      <c r="O550" s="17"/>
      <c r="P550" s="36"/>
      <c r="Q550" s="17"/>
      <c r="R550" s="36"/>
    </row>
    <row r="551" ht="12.75" customHeight="1">
      <c r="M551" s="17"/>
      <c r="N551" s="36"/>
      <c r="O551" s="17"/>
      <c r="P551" s="36"/>
      <c r="Q551" s="17"/>
      <c r="R551" s="36"/>
    </row>
    <row r="552" ht="12.75" customHeight="1">
      <c r="M552" s="17"/>
      <c r="N552" s="36"/>
      <c r="O552" s="17"/>
      <c r="P552" s="36"/>
      <c r="Q552" s="17"/>
      <c r="R552" s="36"/>
    </row>
    <row r="553" ht="12.75" customHeight="1">
      <c r="M553" s="17"/>
      <c r="N553" s="36"/>
      <c r="O553" s="17"/>
      <c r="P553" s="36"/>
      <c r="Q553" s="17"/>
      <c r="R553" s="36"/>
    </row>
    <row r="554" ht="12.75" customHeight="1">
      <c r="M554" s="17"/>
      <c r="N554" s="36"/>
      <c r="O554" s="17"/>
      <c r="P554" s="36"/>
      <c r="Q554" s="17"/>
      <c r="R554" s="36"/>
    </row>
    <row r="555" ht="12.75" customHeight="1">
      <c r="M555" s="17"/>
      <c r="N555" s="36"/>
      <c r="O555" s="17"/>
      <c r="P555" s="36"/>
      <c r="Q555" s="17"/>
      <c r="R555" s="36"/>
    </row>
    <row r="556" ht="12.75" customHeight="1">
      <c r="M556" s="17"/>
      <c r="N556" s="36"/>
      <c r="O556" s="17"/>
      <c r="P556" s="36"/>
      <c r="Q556" s="17"/>
      <c r="R556" s="36"/>
    </row>
    <row r="557" ht="12.75" customHeight="1">
      <c r="M557" s="17"/>
      <c r="N557" s="36"/>
      <c r="O557" s="17"/>
      <c r="P557" s="36"/>
      <c r="Q557" s="17"/>
      <c r="R557" s="36"/>
    </row>
    <row r="558" ht="12.75" customHeight="1">
      <c r="M558" s="17"/>
      <c r="N558" s="36"/>
      <c r="O558" s="17"/>
      <c r="P558" s="36"/>
      <c r="Q558" s="17"/>
      <c r="R558" s="36"/>
    </row>
    <row r="559" ht="12.75" customHeight="1">
      <c r="M559" s="17"/>
      <c r="N559" s="36"/>
      <c r="O559" s="17"/>
      <c r="P559" s="36"/>
      <c r="Q559" s="17"/>
      <c r="R559" s="36"/>
    </row>
    <row r="560" ht="12.75" customHeight="1">
      <c r="M560" s="17"/>
      <c r="N560" s="36"/>
      <c r="O560" s="17"/>
      <c r="P560" s="36"/>
      <c r="Q560" s="17"/>
      <c r="R560" s="36"/>
    </row>
    <row r="561" ht="12.75" customHeight="1">
      <c r="M561" s="17"/>
      <c r="N561" s="36"/>
      <c r="O561" s="17"/>
      <c r="P561" s="36"/>
      <c r="Q561" s="17"/>
      <c r="R561" s="36"/>
    </row>
    <row r="562" ht="12.75" customHeight="1">
      <c r="M562" s="17"/>
      <c r="N562" s="36"/>
      <c r="O562" s="17"/>
      <c r="P562" s="36"/>
      <c r="Q562" s="17"/>
      <c r="R562" s="36"/>
    </row>
    <row r="563" ht="12.75" customHeight="1">
      <c r="M563" s="17"/>
      <c r="N563" s="36"/>
      <c r="O563" s="17"/>
      <c r="P563" s="36"/>
      <c r="Q563" s="17"/>
      <c r="R563" s="36"/>
    </row>
    <row r="564" ht="12.75" customHeight="1">
      <c r="M564" s="17"/>
      <c r="N564" s="36"/>
      <c r="O564" s="17"/>
      <c r="P564" s="36"/>
      <c r="Q564" s="17"/>
      <c r="R564" s="36"/>
    </row>
    <row r="565" ht="12.75" customHeight="1">
      <c r="M565" s="17"/>
      <c r="N565" s="36"/>
      <c r="O565" s="17"/>
      <c r="P565" s="36"/>
      <c r="Q565" s="17"/>
      <c r="R565" s="36"/>
    </row>
    <row r="566" ht="12.75" customHeight="1">
      <c r="M566" s="17"/>
      <c r="N566" s="36"/>
      <c r="O566" s="17"/>
      <c r="P566" s="36"/>
      <c r="Q566" s="17"/>
      <c r="R566" s="36"/>
    </row>
    <row r="567" ht="12.75" customHeight="1">
      <c r="M567" s="17"/>
      <c r="N567" s="36"/>
      <c r="O567" s="17"/>
      <c r="P567" s="36"/>
      <c r="Q567" s="17"/>
      <c r="R567" s="36"/>
    </row>
    <row r="568" ht="12.75" customHeight="1">
      <c r="M568" s="17"/>
      <c r="N568" s="36"/>
      <c r="O568" s="17"/>
      <c r="P568" s="36"/>
      <c r="Q568" s="17"/>
      <c r="R568" s="36"/>
    </row>
    <row r="569" ht="12.75" customHeight="1">
      <c r="M569" s="17"/>
      <c r="N569" s="36"/>
      <c r="O569" s="17"/>
      <c r="P569" s="36"/>
      <c r="Q569" s="17"/>
      <c r="R569" s="36"/>
    </row>
    <row r="570" ht="12.75" customHeight="1">
      <c r="M570" s="17"/>
      <c r="N570" s="36"/>
      <c r="O570" s="17"/>
      <c r="P570" s="36"/>
      <c r="Q570" s="17"/>
      <c r="R570" s="36"/>
    </row>
    <row r="571" ht="12.75" customHeight="1">
      <c r="M571" s="17"/>
      <c r="N571" s="36"/>
      <c r="O571" s="17"/>
      <c r="P571" s="36"/>
      <c r="Q571" s="17"/>
      <c r="R571" s="36"/>
    </row>
    <row r="572" ht="12.75" customHeight="1">
      <c r="M572" s="17"/>
      <c r="N572" s="36"/>
      <c r="O572" s="17"/>
      <c r="P572" s="36"/>
      <c r="Q572" s="17"/>
      <c r="R572" s="36"/>
    </row>
    <row r="573" ht="12.75" customHeight="1">
      <c r="M573" s="17"/>
      <c r="N573" s="36"/>
      <c r="O573" s="17"/>
      <c r="P573" s="36"/>
      <c r="Q573" s="17"/>
      <c r="R573" s="36"/>
    </row>
    <row r="574" ht="12.75" customHeight="1">
      <c r="M574" s="17"/>
      <c r="N574" s="36"/>
      <c r="O574" s="17"/>
      <c r="P574" s="36"/>
      <c r="Q574" s="17"/>
      <c r="R574" s="36"/>
    </row>
    <row r="575" ht="12.75" customHeight="1">
      <c r="M575" s="17"/>
      <c r="N575" s="36"/>
      <c r="O575" s="17"/>
      <c r="P575" s="36"/>
      <c r="Q575" s="17"/>
      <c r="R575" s="36"/>
    </row>
    <row r="576" ht="12.75" customHeight="1">
      <c r="M576" s="17"/>
      <c r="N576" s="36"/>
      <c r="O576" s="17"/>
      <c r="P576" s="36"/>
      <c r="Q576" s="17"/>
      <c r="R576" s="36"/>
    </row>
    <row r="577" ht="12.75" customHeight="1">
      <c r="M577" s="17"/>
      <c r="N577" s="36"/>
      <c r="O577" s="17"/>
      <c r="P577" s="36"/>
      <c r="Q577" s="17"/>
      <c r="R577" s="36"/>
    </row>
    <row r="578" ht="12.75" customHeight="1">
      <c r="M578" s="17"/>
      <c r="N578" s="36"/>
      <c r="O578" s="17"/>
      <c r="P578" s="36"/>
      <c r="Q578" s="17"/>
      <c r="R578" s="36"/>
    </row>
    <row r="579" ht="12.75" customHeight="1">
      <c r="M579" s="17"/>
      <c r="N579" s="36"/>
      <c r="O579" s="17"/>
      <c r="P579" s="36"/>
      <c r="Q579" s="17"/>
      <c r="R579" s="36"/>
    </row>
    <row r="580" ht="12.75" customHeight="1">
      <c r="M580" s="17"/>
      <c r="N580" s="36"/>
      <c r="O580" s="17"/>
      <c r="P580" s="36"/>
      <c r="Q580" s="17"/>
      <c r="R580" s="36"/>
    </row>
    <row r="581" ht="12.75" customHeight="1">
      <c r="M581" s="17"/>
      <c r="N581" s="36"/>
      <c r="O581" s="17"/>
      <c r="P581" s="36"/>
      <c r="Q581" s="17"/>
      <c r="R581" s="36"/>
    </row>
    <row r="582" ht="12.75" customHeight="1">
      <c r="M582" s="17"/>
      <c r="N582" s="36"/>
      <c r="O582" s="17"/>
      <c r="P582" s="36"/>
      <c r="Q582" s="17"/>
      <c r="R582" s="36"/>
    </row>
    <row r="583" ht="12.75" customHeight="1">
      <c r="M583" s="17"/>
      <c r="N583" s="36"/>
      <c r="O583" s="17"/>
      <c r="P583" s="36"/>
      <c r="Q583" s="17"/>
      <c r="R583" s="36"/>
    </row>
    <row r="584" ht="12.75" customHeight="1">
      <c r="M584" s="17"/>
      <c r="N584" s="36"/>
      <c r="O584" s="17"/>
      <c r="P584" s="36"/>
      <c r="Q584" s="17"/>
      <c r="R584" s="36"/>
    </row>
    <row r="585" ht="12.75" customHeight="1">
      <c r="M585" s="17"/>
      <c r="N585" s="36"/>
      <c r="O585" s="17"/>
      <c r="P585" s="36"/>
      <c r="Q585" s="17"/>
      <c r="R585" s="36"/>
    </row>
    <row r="586" ht="12.75" customHeight="1">
      <c r="M586" s="17"/>
      <c r="N586" s="36"/>
      <c r="O586" s="17"/>
      <c r="P586" s="36"/>
      <c r="Q586" s="17"/>
      <c r="R586" s="36"/>
    </row>
    <row r="587" ht="12.75" customHeight="1">
      <c r="M587" s="17"/>
      <c r="N587" s="36"/>
      <c r="O587" s="17"/>
      <c r="P587" s="36"/>
      <c r="Q587" s="17"/>
      <c r="R587" s="36"/>
    </row>
    <row r="588" ht="12.75" customHeight="1">
      <c r="M588" s="17"/>
      <c r="N588" s="36"/>
      <c r="O588" s="17"/>
      <c r="P588" s="36"/>
      <c r="Q588" s="17"/>
      <c r="R588" s="36"/>
    </row>
    <row r="589" ht="12.75" customHeight="1">
      <c r="M589" s="17"/>
      <c r="N589" s="36"/>
      <c r="O589" s="17"/>
      <c r="P589" s="36"/>
      <c r="Q589" s="17"/>
      <c r="R589" s="36"/>
    </row>
    <row r="590" ht="12.75" customHeight="1">
      <c r="M590" s="17"/>
      <c r="N590" s="36"/>
      <c r="O590" s="17"/>
      <c r="P590" s="36"/>
      <c r="Q590" s="17"/>
      <c r="R590" s="36"/>
    </row>
    <row r="591" ht="12.75" customHeight="1">
      <c r="M591" s="17"/>
      <c r="N591" s="36"/>
      <c r="O591" s="17"/>
      <c r="P591" s="36"/>
      <c r="Q591" s="17"/>
      <c r="R591" s="36"/>
    </row>
    <row r="592" ht="12.75" customHeight="1">
      <c r="M592" s="17"/>
      <c r="N592" s="36"/>
      <c r="O592" s="17"/>
      <c r="P592" s="36"/>
      <c r="Q592" s="17"/>
      <c r="R592" s="36"/>
    </row>
    <row r="593" ht="12.75" customHeight="1">
      <c r="M593" s="17"/>
      <c r="N593" s="36"/>
      <c r="O593" s="17"/>
      <c r="P593" s="36"/>
      <c r="Q593" s="17"/>
      <c r="R593" s="36"/>
    </row>
    <row r="594" ht="12.75" customHeight="1">
      <c r="M594" s="17"/>
      <c r="N594" s="36"/>
      <c r="O594" s="17"/>
      <c r="P594" s="36"/>
      <c r="Q594" s="17"/>
      <c r="R594" s="36"/>
    </row>
    <row r="595" ht="12.75" customHeight="1">
      <c r="M595" s="17"/>
      <c r="N595" s="36"/>
      <c r="O595" s="17"/>
      <c r="P595" s="36"/>
      <c r="Q595" s="17"/>
      <c r="R595" s="36"/>
    </row>
    <row r="596" ht="12.75" customHeight="1">
      <c r="M596" s="17"/>
      <c r="N596" s="36"/>
      <c r="O596" s="17"/>
      <c r="P596" s="36"/>
      <c r="Q596" s="17"/>
      <c r="R596" s="36"/>
    </row>
    <row r="597" ht="12.75" customHeight="1">
      <c r="M597" s="17"/>
      <c r="N597" s="36"/>
      <c r="O597" s="17"/>
      <c r="P597" s="36"/>
      <c r="Q597" s="17"/>
      <c r="R597" s="36"/>
    </row>
    <row r="598" ht="12.75" customHeight="1">
      <c r="M598" s="17"/>
      <c r="N598" s="36"/>
      <c r="O598" s="17"/>
      <c r="P598" s="36"/>
      <c r="Q598" s="17"/>
      <c r="R598" s="36"/>
    </row>
    <row r="599" ht="12.75" customHeight="1">
      <c r="M599" s="17"/>
      <c r="N599" s="36"/>
      <c r="O599" s="17"/>
      <c r="P599" s="36"/>
      <c r="Q599" s="17"/>
      <c r="R599" s="36"/>
    </row>
    <row r="600" ht="12.75" customHeight="1">
      <c r="M600" s="17"/>
      <c r="N600" s="36"/>
      <c r="O600" s="17"/>
      <c r="P600" s="36"/>
      <c r="Q600" s="17"/>
      <c r="R600" s="36"/>
    </row>
    <row r="601" ht="12.75" customHeight="1">
      <c r="M601" s="17"/>
      <c r="N601" s="36"/>
      <c r="O601" s="17"/>
      <c r="P601" s="36"/>
      <c r="Q601" s="17"/>
      <c r="R601" s="36"/>
    </row>
    <row r="602" ht="12.75" customHeight="1">
      <c r="M602" s="17"/>
      <c r="N602" s="36"/>
      <c r="O602" s="17"/>
      <c r="P602" s="36"/>
      <c r="Q602" s="17"/>
      <c r="R602" s="36"/>
    </row>
    <row r="603" ht="12.75" customHeight="1">
      <c r="M603" s="17"/>
      <c r="N603" s="36"/>
      <c r="O603" s="17"/>
      <c r="P603" s="36"/>
      <c r="Q603" s="17"/>
      <c r="R603" s="36"/>
    </row>
    <row r="604" ht="12.75" customHeight="1">
      <c r="M604" s="17"/>
      <c r="N604" s="36"/>
      <c r="O604" s="17"/>
      <c r="P604" s="36"/>
      <c r="Q604" s="17"/>
      <c r="R604" s="36"/>
    </row>
    <row r="605" ht="12.75" customHeight="1">
      <c r="M605" s="17"/>
      <c r="N605" s="36"/>
      <c r="O605" s="17"/>
      <c r="P605" s="36"/>
      <c r="Q605" s="17"/>
      <c r="R605" s="36"/>
    </row>
    <row r="606" ht="12.75" customHeight="1">
      <c r="M606" s="17"/>
      <c r="N606" s="36"/>
      <c r="O606" s="17"/>
      <c r="P606" s="36"/>
      <c r="Q606" s="17"/>
      <c r="R606" s="36"/>
    </row>
    <row r="607" ht="12.75" customHeight="1">
      <c r="M607" s="17"/>
      <c r="N607" s="36"/>
      <c r="O607" s="17"/>
      <c r="P607" s="36"/>
      <c r="Q607" s="17"/>
      <c r="R607" s="36"/>
    </row>
    <row r="608" ht="12.75" customHeight="1">
      <c r="M608" s="17"/>
      <c r="N608" s="36"/>
      <c r="O608" s="17"/>
      <c r="P608" s="36"/>
      <c r="Q608" s="17"/>
      <c r="R608" s="36"/>
    </row>
    <row r="609" ht="12.75" customHeight="1">
      <c r="M609" s="17"/>
      <c r="N609" s="36"/>
      <c r="O609" s="17"/>
      <c r="P609" s="36"/>
      <c r="Q609" s="17"/>
      <c r="R609" s="36"/>
    </row>
    <row r="610" ht="12.75" customHeight="1">
      <c r="M610" s="17"/>
      <c r="N610" s="36"/>
      <c r="O610" s="17"/>
      <c r="P610" s="36"/>
      <c r="Q610" s="17"/>
      <c r="R610" s="36"/>
    </row>
    <row r="611" ht="12.75" customHeight="1">
      <c r="M611" s="17"/>
      <c r="N611" s="36"/>
      <c r="O611" s="17"/>
      <c r="P611" s="36"/>
      <c r="Q611" s="17"/>
      <c r="R611" s="36"/>
    </row>
    <row r="612" ht="12.75" customHeight="1">
      <c r="M612" s="17"/>
      <c r="N612" s="36"/>
      <c r="O612" s="17"/>
      <c r="P612" s="36"/>
      <c r="Q612" s="17"/>
      <c r="R612" s="36"/>
    </row>
    <row r="613" ht="12.75" customHeight="1">
      <c r="M613" s="17"/>
      <c r="N613" s="36"/>
      <c r="O613" s="17"/>
      <c r="P613" s="36"/>
      <c r="Q613" s="17"/>
      <c r="R613" s="36"/>
    </row>
    <row r="614" ht="12.75" customHeight="1">
      <c r="M614" s="17"/>
      <c r="N614" s="36"/>
      <c r="O614" s="17"/>
      <c r="P614" s="36"/>
      <c r="Q614" s="17"/>
      <c r="R614" s="36"/>
    </row>
    <row r="615" ht="12.75" customHeight="1">
      <c r="M615" s="17"/>
      <c r="N615" s="36"/>
      <c r="O615" s="17"/>
      <c r="P615" s="36"/>
      <c r="Q615" s="17"/>
      <c r="R615" s="36"/>
    </row>
    <row r="616" ht="12.75" customHeight="1">
      <c r="M616" s="17"/>
      <c r="N616" s="36"/>
      <c r="O616" s="17"/>
      <c r="P616" s="36"/>
      <c r="Q616" s="17"/>
      <c r="R616" s="36"/>
    </row>
    <row r="617" ht="12.75" customHeight="1">
      <c r="M617" s="17"/>
      <c r="N617" s="36"/>
      <c r="O617" s="17"/>
      <c r="P617" s="36"/>
      <c r="Q617" s="17"/>
      <c r="R617" s="36"/>
    </row>
    <row r="618" ht="12.75" customHeight="1">
      <c r="M618" s="17"/>
      <c r="N618" s="36"/>
      <c r="O618" s="17"/>
      <c r="P618" s="36"/>
      <c r="Q618" s="17"/>
      <c r="R618" s="36"/>
    </row>
    <row r="619" ht="12.75" customHeight="1">
      <c r="M619" s="17"/>
      <c r="N619" s="36"/>
      <c r="O619" s="17"/>
      <c r="P619" s="36"/>
      <c r="Q619" s="17"/>
      <c r="R619" s="36"/>
    </row>
    <row r="620" ht="12.75" customHeight="1">
      <c r="M620" s="17"/>
      <c r="N620" s="36"/>
      <c r="O620" s="17"/>
      <c r="P620" s="36"/>
      <c r="Q620" s="17"/>
      <c r="R620" s="36"/>
    </row>
    <row r="621" ht="12.75" customHeight="1">
      <c r="M621" s="17"/>
      <c r="N621" s="36"/>
      <c r="O621" s="17"/>
      <c r="P621" s="36"/>
      <c r="Q621" s="17"/>
      <c r="R621" s="36"/>
    </row>
    <row r="622" ht="12.75" customHeight="1">
      <c r="M622" s="17"/>
      <c r="N622" s="36"/>
      <c r="O622" s="17"/>
      <c r="P622" s="36"/>
      <c r="Q622" s="17"/>
      <c r="R622" s="36"/>
    </row>
    <row r="623" ht="12.75" customHeight="1">
      <c r="M623" s="17"/>
      <c r="N623" s="36"/>
      <c r="O623" s="17"/>
      <c r="P623" s="36"/>
      <c r="Q623" s="17"/>
      <c r="R623" s="36"/>
    </row>
    <row r="624" ht="12.75" customHeight="1">
      <c r="M624" s="17"/>
      <c r="N624" s="36"/>
      <c r="O624" s="17"/>
      <c r="P624" s="36"/>
      <c r="Q624" s="17"/>
      <c r="R624" s="36"/>
    </row>
    <row r="625" ht="12.75" customHeight="1">
      <c r="M625" s="17"/>
      <c r="N625" s="36"/>
      <c r="O625" s="17"/>
      <c r="P625" s="36"/>
      <c r="Q625" s="17"/>
      <c r="R625" s="36"/>
    </row>
    <row r="626" ht="12.75" customHeight="1">
      <c r="M626" s="17"/>
      <c r="N626" s="36"/>
      <c r="O626" s="17"/>
      <c r="P626" s="36"/>
      <c r="Q626" s="17"/>
      <c r="R626" s="36"/>
    </row>
    <row r="627" ht="12.75" customHeight="1">
      <c r="M627" s="17"/>
      <c r="N627" s="36"/>
      <c r="O627" s="17"/>
      <c r="P627" s="36"/>
      <c r="Q627" s="17"/>
      <c r="R627" s="36"/>
    </row>
    <row r="628" ht="12.75" customHeight="1">
      <c r="M628" s="17"/>
      <c r="N628" s="36"/>
      <c r="O628" s="17"/>
      <c r="P628" s="36"/>
      <c r="Q628" s="17"/>
      <c r="R628" s="36"/>
    </row>
    <row r="629" ht="12.75" customHeight="1">
      <c r="M629" s="17"/>
      <c r="N629" s="36"/>
      <c r="O629" s="17"/>
      <c r="P629" s="36"/>
      <c r="Q629" s="17"/>
      <c r="R629" s="36"/>
    </row>
    <row r="630" ht="12.75" customHeight="1">
      <c r="M630" s="17"/>
      <c r="N630" s="36"/>
      <c r="O630" s="17"/>
      <c r="P630" s="36"/>
      <c r="Q630" s="17"/>
      <c r="R630" s="36"/>
    </row>
    <row r="631" ht="12.75" customHeight="1">
      <c r="M631" s="17"/>
      <c r="N631" s="36"/>
      <c r="O631" s="17"/>
      <c r="P631" s="36"/>
      <c r="Q631" s="17"/>
      <c r="R631" s="36"/>
    </row>
    <row r="632" ht="12.75" customHeight="1">
      <c r="M632" s="17"/>
      <c r="N632" s="36"/>
      <c r="O632" s="17"/>
      <c r="P632" s="36"/>
      <c r="Q632" s="17"/>
      <c r="R632" s="36"/>
    </row>
    <row r="633" ht="12.75" customHeight="1">
      <c r="M633" s="17"/>
      <c r="N633" s="36"/>
      <c r="O633" s="17"/>
      <c r="P633" s="36"/>
      <c r="Q633" s="17"/>
      <c r="R633" s="36"/>
    </row>
    <row r="634" ht="12.75" customHeight="1">
      <c r="M634" s="17"/>
      <c r="N634" s="36"/>
      <c r="O634" s="17"/>
      <c r="P634" s="36"/>
      <c r="Q634" s="17"/>
      <c r="R634" s="36"/>
    </row>
    <row r="635" ht="12.75" customHeight="1">
      <c r="M635" s="17"/>
      <c r="N635" s="36"/>
      <c r="O635" s="17"/>
      <c r="P635" s="36"/>
      <c r="Q635" s="17"/>
      <c r="R635" s="36"/>
    </row>
    <row r="636" ht="12.75" customHeight="1">
      <c r="M636" s="17"/>
      <c r="N636" s="36"/>
      <c r="O636" s="17"/>
      <c r="P636" s="36"/>
      <c r="Q636" s="17"/>
      <c r="R636" s="36"/>
    </row>
    <row r="637" ht="12.75" customHeight="1">
      <c r="M637" s="17"/>
      <c r="N637" s="36"/>
      <c r="O637" s="17"/>
      <c r="P637" s="36"/>
      <c r="Q637" s="17"/>
      <c r="R637" s="36"/>
    </row>
    <row r="638" ht="12.75" customHeight="1">
      <c r="M638" s="17"/>
      <c r="N638" s="36"/>
      <c r="O638" s="17"/>
      <c r="P638" s="36"/>
      <c r="Q638" s="17"/>
      <c r="R638" s="36"/>
    </row>
    <row r="639" ht="12.75" customHeight="1">
      <c r="M639" s="17"/>
      <c r="N639" s="36"/>
      <c r="O639" s="17"/>
      <c r="P639" s="36"/>
      <c r="Q639" s="17"/>
      <c r="R639" s="36"/>
    </row>
    <row r="640" ht="12.75" customHeight="1">
      <c r="M640" s="17"/>
      <c r="N640" s="36"/>
      <c r="O640" s="17"/>
      <c r="P640" s="36"/>
      <c r="Q640" s="17"/>
      <c r="R640" s="36"/>
    </row>
    <row r="641" ht="12.75" customHeight="1">
      <c r="M641" s="17"/>
      <c r="N641" s="36"/>
      <c r="O641" s="17"/>
      <c r="P641" s="36"/>
      <c r="Q641" s="17"/>
      <c r="R641" s="36"/>
    </row>
    <row r="642" ht="12.75" customHeight="1">
      <c r="M642" s="17"/>
      <c r="N642" s="36"/>
      <c r="O642" s="17"/>
      <c r="P642" s="36"/>
      <c r="Q642" s="17"/>
      <c r="R642" s="36"/>
    </row>
    <row r="643" ht="12.75" customHeight="1">
      <c r="M643" s="17"/>
      <c r="N643" s="36"/>
      <c r="O643" s="17"/>
      <c r="P643" s="36"/>
      <c r="Q643" s="17"/>
      <c r="R643" s="36"/>
    </row>
    <row r="644" ht="12.75" customHeight="1">
      <c r="M644" s="17"/>
      <c r="N644" s="36"/>
      <c r="O644" s="17"/>
      <c r="P644" s="36"/>
      <c r="Q644" s="17"/>
      <c r="R644" s="36"/>
    </row>
    <row r="645" ht="12.75" customHeight="1">
      <c r="M645" s="17"/>
      <c r="N645" s="36"/>
      <c r="O645" s="17"/>
      <c r="P645" s="36"/>
      <c r="Q645" s="17"/>
      <c r="R645" s="36"/>
    </row>
    <row r="646" ht="12.75" customHeight="1">
      <c r="M646" s="17"/>
      <c r="N646" s="36"/>
      <c r="O646" s="17"/>
      <c r="P646" s="36"/>
      <c r="Q646" s="17"/>
      <c r="R646" s="36"/>
    </row>
    <row r="647" ht="12.75" customHeight="1">
      <c r="M647" s="17"/>
      <c r="N647" s="36"/>
      <c r="O647" s="17"/>
      <c r="P647" s="36"/>
      <c r="Q647" s="17"/>
      <c r="R647" s="36"/>
    </row>
    <row r="648" ht="12.75" customHeight="1">
      <c r="M648" s="17"/>
      <c r="N648" s="36"/>
      <c r="O648" s="17"/>
      <c r="P648" s="36"/>
      <c r="Q648" s="17"/>
      <c r="R648" s="36"/>
    </row>
    <row r="649" ht="12.75" customHeight="1">
      <c r="M649" s="17"/>
      <c r="N649" s="36"/>
      <c r="O649" s="17"/>
      <c r="P649" s="36"/>
      <c r="Q649" s="17"/>
      <c r="R649" s="36"/>
    </row>
    <row r="650" ht="12.75" customHeight="1">
      <c r="M650" s="17"/>
      <c r="N650" s="36"/>
      <c r="O650" s="17"/>
      <c r="P650" s="36"/>
      <c r="Q650" s="17"/>
      <c r="R650" s="36"/>
    </row>
    <row r="651" ht="12.75" customHeight="1">
      <c r="M651" s="17"/>
      <c r="N651" s="36"/>
      <c r="O651" s="17"/>
      <c r="P651" s="36"/>
      <c r="Q651" s="17"/>
      <c r="R651" s="36"/>
    </row>
    <row r="652" ht="12.75" customHeight="1">
      <c r="M652" s="17"/>
      <c r="N652" s="36"/>
      <c r="O652" s="17"/>
      <c r="P652" s="36"/>
      <c r="Q652" s="17"/>
      <c r="R652" s="36"/>
    </row>
    <row r="653" ht="12.75" customHeight="1">
      <c r="M653" s="17"/>
      <c r="N653" s="36"/>
      <c r="O653" s="17"/>
      <c r="P653" s="36"/>
      <c r="Q653" s="17"/>
      <c r="R653" s="36"/>
    </row>
    <row r="654" ht="12.75" customHeight="1">
      <c r="M654" s="17"/>
      <c r="N654" s="36"/>
      <c r="O654" s="17"/>
      <c r="P654" s="36"/>
      <c r="Q654" s="17"/>
      <c r="R654" s="36"/>
    </row>
    <row r="655" ht="12.75" customHeight="1">
      <c r="M655" s="17"/>
      <c r="N655" s="36"/>
      <c r="O655" s="17"/>
      <c r="P655" s="36"/>
      <c r="Q655" s="17"/>
      <c r="R655" s="36"/>
    </row>
    <row r="656" ht="12.75" customHeight="1">
      <c r="M656" s="17"/>
      <c r="N656" s="36"/>
      <c r="O656" s="17"/>
      <c r="P656" s="36"/>
      <c r="Q656" s="17"/>
      <c r="R656" s="36"/>
    </row>
    <row r="657" ht="12.75" customHeight="1">
      <c r="M657" s="17"/>
      <c r="N657" s="36"/>
      <c r="O657" s="17"/>
      <c r="P657" s="36"/>
      <c r="Q657" s="17"/>
      <c r="R657" s="36"/>
    </row>
    <row r="658" ht="12.75" customHeight="1">
      <c r="M658" s="17"/>
      <c r="N658" s="36"/>
      <c r="O658" s="17"/>
      <c r="P658" s="36"/>
      <c r="Q658" s="17"/>
      <c r="R658" s="36"/>
    </row>
    <row r="659" ht="12.75" customHeight="1">
      <c r="M659" s="17"/>
      <c r="N659" s="36"/>
      <c r="O659" s="17"/>
      <c r="P659" s="36"/>
      <c r="Q659" s="17"/>
      <c r="R659" s="36"/>
    </row>
    <row r="660" ht="12.75" customHeight="1">
      <c r="M660" s="17"/>
      <c r="N660" s="36"/>
      <c r="O660" s="17"/>
      <c r="P660" s="36"/>
      <c r="Q660" s="17"/>
      <c r="R660" s="36"/>
    </row>
    <row r="661" ht="12.75" customHeight="1">
      <c r="M661" s="17"/>
      <c r="N661" s="36"/>
      <c r="O661" s="17"/>
      <c r="P661" s="36"/>
      <c r="Q661" s="17"/>
      <c r="R661" s="36"/>
    </row>
    <row r="662" ht="12.75" customHeight="1">
      <c r="M662" s="17"/>
      <c r="N662" s="36"/>
      <c r="O662" s="17"/>
      <c r="P662" s="36"/>
      <c r="Q662" s="17"/>
      <c r="R662" s="36"/>
    </row>
    <row r="663" ht="12.75" customHeight="1">
      <c r="M663" s="17"/>
      <c r="N663" s="36"/>
      <c r="O663" s="17"/>
      <c r="P663" s="36"/>
      <c r="Q663" s="17"/>
      <c r="R663" s="36"/>
    </row>
    <row r="664" ht="12.75" customHeight="1">
      <c r="M664" s="17"/>
      <c r="N664" s="36"/>
      <c r="O664" s="17"/>
      <c r="P664" s="36"/>
      <c r="Q664" s="17"/>
      <c r="R664" s="36"/>
    </row>
    <row r="665" ht="12.75" customHeight="1">
      <c r="M665" s="17"/>
      <c r="N665" s="36"/>
      <c r="O665" s="17"/>
      <c r="P665" s="36"/>
      <c r="Q665" s="17"/>
      <c r="R665" s="36"/>
    </row>
    <row r="666" ht="12.75" customHeight="1">
      <c r="M666" s="17"/>
      <c r="N666" s="36"/>
      <c r="O666" s="17"/>
      <c r="P666" s="36"/>
      <c r="Q666" s="17"/>
      <c r="R666" s="36"/>
    </row>
    <row r="667" ht="12.75" customHeight="1">
      <c r="M667" s="17"/>
      <c r="N667" s="36"/>
      <c r="O667" s="17"/>
      <c r="P667" s="36"/>
      <c r="Q667" s="17"/>
      <c r="R667" s="36"/>
    </row>
    <row r="668" ht="12.75" customHeight="1">
      <c r="M668" s="17"/>
      <c r="N668" s="36"/>
      <c r="O668" s="17"/>
      <c r="P668" s="36"/>
      <c r="Q668" s="17"/>
      <c r="R668" s="36"/>
    </row>
    <row r="669" ht="12.75" customHeight="1">
      <c r="M669" s="17"/>
      <c r="N669" s="36"/>
      <c r="O669" s="17"/>
      <c r="P669" s="36"/>
      <c r="Q669" s="17"/>
      <c r="R669" s="36"/>
    </row>
    <row r="670" ht="12.75" customHeight="1">
      <c r="M670" s="17"/>
      <c r="N670" s="36"/>
      <c r="O670" s="17"/>
      <c r="P670" s="36"/>
      <c r="Q670" s="17"/>
      <c r="R670" s="36"/>
    </row>
    <row r="671" ht="12.75" customHeight="1">
      <c r="M671" s="17"/>
      <c r="N671" s="36"/>
      <c r="O671" s="17"/>
      <c r="P671" s="36"/>
      <c r="Q671" s="17"/>
      <c r="R671" s="36"/>
    </row>
    <row r="672" ht="12.75" customHeight="1">
      <c r="M672" s="17"/>
      <c r="N672" s="36"/>
      <c r="O672" s="17"/>
      <c r="P672" s="36"/>
      <c r="Q672" s="17"/>
      <c r="R672" s="36"/>
    </row>
    <row r="673" ht="12.75" customHeight="1">
      <c r="M673" s="17"/>
      <c r="N673" s="36"/>
      <c r="O673" s="17"/>
      <c r="P673" s="36"/>
      <c r="Q673" s="17"/>
      <c r="R673" s="36"/>
    </row>
    <row r="674" ht="12.75" customHeight="1">
      <c r="M674" s="17"/>
      <c r="N674" s="36"/>
      <c r="O674" s="17"/>
      <c r="P674" s="36"/>
      <c r="Q674" s="17"/>
      <c r="R674" s="36"/>
    </row>
    <row r="675" ht="12.75" customHeight="1">
      <c r="M675" s="17"/>
      <c r="N675" s="36"/>
      <c r="O675" s="17"/>
      <c r="P675" s="36"/>
      <c r="Q675" s="17"/>
      <c r="R675" s="36"/>
    </row>
    <row r="676" ht="12.75" customHeight="1">
      <c r="M676" s="17"/>
      <c r="N676" s="36"/>
      <c r="O676" s="17"/>
      <c r="P676" s="36"/>
      <c r="Q676" s="17"/>
      <c r="R676" s="36"/>
    </row>
    <row r="677" ht="12.75" customHeight="1">
      <c r="M677" s="17"/>
      <c r="N677" s="36"/>
      <c r="O677" s="17"/>
      <c r="P677" s="36"/>
      <c r="Q677" s="17"/>
      <c r="R677" s="36"/>
    </row>
    <row r="678" ht="12.75" customHeight="1">
      <c r="M678" s="17"/>
      <c r="N678" s="36"/>
      <c r="O678" s="17"/>
      <c r="P678" s="36"/>
      <c r="Q678" s="17"/>
      <c r="R678" s="36"/>
    </row>
    <row r="679" ht="12.75" customHeight="1">
      <c r="M679" s="17"/>
      <c r="N679" s="36"/>
      <c r="O679" s="17"/>
      <c r="P679" s="36"/>
      <c r="Q679" s="17"/>
      <c r="R679" s="36"/>
    </row>
    <row r="680" ht="12.75" customHeight="1">
      <c r="M680" s="17"/>
      <c r="N680" s="36"/>
      <c r="O680" s="17"/>
      <c r="P680" s="36"/>
      <c r="Q680" s="17"/>
      <c r="R680" s="36"/>
    </row>
    <row r="681" ht="12.75" customHeight="1">
      <c r="M681" s="17"/>
      <c r="N681" s="36"/>
      <c r="O681" s="17"/>
      <c r="P681" s="36"/>
      <c r="Q681" s="17"/>
      <c r="R681" s="36"/>
    </row>
    <row r="682" ht="12.75" customHeight="1">
      <c r="M682" s="17"/>
      <c r="N682" s="36"/>
      <c r="O682" s="17"/>
      <c r="P682" s="36"/>
      <c r="Q682" s="17"/>
      <c r="R682" s="36"/>
    </row>
    <row r="683" ht="12.75" customHeight="1">
      <c r="M683" s="17"/>
      <c r="N683" s="36"/>
      <c r="O683" s="17"/>
      <c r="P683" s="36"/>
      <c r="Q683" s="17"/>
      <c r="R683" s="36"/>
    </row>
    <row r="684" ht="12.75" customHeight="1">
      <c r="M684" s="17"/>
      <c r="N684" s="36"/>
      <c r="O684" s="17"/>
      <c r="P684" s="36"/>
      <c r="Q684" s="17"/>
      <c r="R684" s="36"/>
    </row>
    <row r="685" ht="12.75" customHeight="1">
      <c r="M685" s="17"/>
      <c r="N685" s="36"/>
      <c r="O685" s="17"/>
      <c r="P685" s="36"/>
      <c r="Q685" s="17"/>
      <c r="R685" s="36"/>
    </row>
    <row r="686" ht="12.75" customHeight="1">
      <c r="M686" s="17"/>
      <c r="N686" s="36"/>
      <c r="O686" s="17"/>
      <c r="P686" s="36"/>
      <c r="Q686" s="17"/>
      <c r="R686" s="36"/>
    </row>
    <row r="687" ht="12.75" customHeight="1">
      <c r="M687" s="17"/>
      <c r="N687" s="36"/>
      <c r="O687" s="17"/>
      <c r="P687" s="36"/>
      <c r="Q687" s="17"/>
      <c r="R687" s="36"/>
    </row>
    <row r="688" ht="12.75" customHeight="1">
      <c r="M688" s="17"/>
      <c r="N688" s="36"/>
      <c r="O688" s="17"/>
      <c r="P688" s="36"/>
      <c r="Q688" s="17"/>
      <c r="R688" s="36"/>
    </row>
    <row r="689" ht="12.75" customHeight="1">
      <c r="M689" s="17"/>
      <c r="N689" s="36"/>
      <c r="O689" s="17"/>
      <c r="P689" s="36"/>
      <c r="Q689" s="17"/>
      <c r="R689" s="36"/>
    </row>
    <row r="690" ht="12.75" customHeight="1">
      <c r="M690" s="17"/>
      <c r="N690" s="36"/>
      <c r="O690" s="17"/>
      <c r="P690" s="36"/>
      <c r="Q690" s="17"/>
      <c r="R690" s="36"/>
    </row>
    <row r="691" ht="12.75" customHeight="1">
      <c r="M691" s="17"/>
      <c r="N691" s="36"/>
      <c r="O691" s="17"/>
      <c r="P691" s="36"/>
      <c r="Q691" s="17"/>
      <c r="R691" s="36"/>
    </row>
    <row r="692" ht="12.75" customHeight="1">
      <c r="M692" s="17"/>
      <c r="N692" s="36"/>
      <c r="O692" s="17"/>
      <c r="P692" s="36"/>
      <c r="Q692" s="17"/>
      <c r="R692" s="36"/>
    </row>
    <row r="693" ht="12.75" customHeight="1">
      <c r="M693" s="17"/>
      <c r="N693" s="36"/>
      <c r="O693" s="17"/>
      <c r="P693" s="36"/>
      <c r="Q693" s="17"/>
      <c r="R693" s="36"/>
    </row>
    <row r="694" ht="12.75" customHeight="1">
      <c r="M694" s="17"/>
      <c r="N694" s="36"/>
      <c r="O694" s="17"/>
      <c r="P694" s="36"/>
      <c r="Q694" s="17"/>
      <c r="R694" s="36"/>
    </row>
    <row r="695" ht="12.75" customHeight="1">
      <c r="M695" s="17"/>
      <c r="N695" s="36"/>
      <c r="O695" s="17"/>
      <c r="P695" s="36"/>
      <c r="Q695" s="17"/>
      <c r="R695" s="36"/>
    </row>
    <row r="696" ht="12.75" customHeight="1">
      <c r="M696" s="17"/>
      <c r="N696" s="36"/>
      <c r="O696" s="17"/>
      <c r="P696" s="36"/>
      <c r="Q696" s="17"/>
      <c r="R696" s="36"/>
    </row>
    <row r="697" ht="12.75" customHeight="1">
      <c r="M697" s="17"/>
      <c r="N697" s="36"/>
      <c r="O697" s="17"/>
      <c r="P697" s="36"/>
      <c r="Q697" s="17"/>
      <c r="R697" s="36"/>
    </row>
    <row r="698" ht="12.75" customHeight="1">
      <c r="M698" s="17"/>
      <c r="N698" s="36"/>
      <c r="O698" s="17"/>
      <c r="P698" s="36"/>
      <c r="Q698" s="17"/>
      <c r="R698" s="36"/>
    </row>
    <row r="699" ht="12.75" customHeight="1">
      <c r="M699" s="17"/>
      <c r="N699" s="36"/>
      <c r="O699" s="17"/>
      <c r="P699" s="36"/>
      <c r="Q699" s="17"/>
      <c r="R699" s="36"/>
    </row>
    <row r="700" ht="12.75" customHeight="1">
      <c r="M700" s="17"/>
      <c r="N700" s="36"/>
      <c r="O700" s="17"/>
      <c r="P700" s="36"/>
      <c r="Q700" s="17"/>
      <c r="R700" s="36"/>
    </row>
  </sheetData>
  <printOptions/>
  <pageMargins bottom="0.75" footer="0.0" header="0.0" left="0.7" right="0.7" top="0.75"/>
  <pageSetup orientation="landscape"/>
  <drawing r:id="rId1"/>
</worksheet>
</file>